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60" windowWidth="14244" windowHeight="9888" activeTab="0"/>
  </bookViews>
  <sheets>
    <sheet name="Sumari" sheetId="1" r:id="rId1"/>
    <sheet name="1. Menor CV" sheetId="2" r:id="rId2"/>
    <sheet name="2. Menor E" sheetId="3" r:id="rId3"/>
    <sheet name="3. Major CV" sheetId="4" r:id="rId4"/>
    <sheet name="4. Major E" sheetId="5" r:id="rId5"/>
    <sheet name="5. Vehicles ... CV " sheetId="6" r:id="rId6"/>
    <sheet name="6. Vehicles ... E" sheetId="7" r:id="rId7"/>
    <sheet name="7. TOTAL ECONOMIA CV" sheetId="8" r:id="rId8"/>
    <sheet name="8. TOTAL ECONOMIA E" sheetId="9" r:id="rId9"/>
    <sheet name="9. Total Sector CyR CV" sheetId="10" r:id="rId10"/>
    <sheet name="10. Total Sector CyR E" sheetId="11" r:id="rId11"/>
  </sheets>
  <definedNames>
    <definedName name="_xlnm.Print_Area" localSheetId="1">'1. Menor CV'!$BC$1:$BS$24</definedName>
    <definedName name="_xlnm.Print_Area" localSheetId="10">'10. Total Sector CyR E'!$BU$1:$CK$21</definedName>
    <definedName name="_xlnm.Print_Area" localSheetId="2">'2. Menor E'!$BC$1:$BS$24</definedName>
    <definedName name="_xlnm.Print_Area" localSheetId="3">'3. Major CV'!$BC$1:$BS$24</definedName>
    <definedName name="_xlnm.Print_Area" localSheetId="4">'4. Major E'!$BC$1:$BS$24</definedName>
    <definedName name="_xlnm.Print_Area" localSheetId="5">'5. Vehicles ... CV '!$BC$1:$BS$24</definedName>
    <definedName name="_xlnm.Print_Area" localSheetId="6">'6. Vehicles ... E'!$BC$1:$BS$24</definedName>
    <definedName name="_xlnm.Print_Area" localSheetId="7">'7. TOTAL ECONOMIA CV'!$BC$1:$BS$24</definedName>
    <definedName name="_xlnm.Print_Area" localSheetId="8">'8. TOTAL ECONOMIA E'!$BC$1:$BS$24</definedName>
    <definedName name="_xlnm.Print_Area" localSheetId="9">'9. Total Sector CyR CV'!$BU$1:$CK$21</definedName>
    <definedName name="_xlnm.Print_Area" localSheetId="0">'Sumari'!$C$1:$N$64</definedName>
  </definedNames>
  <calcPr fullCalcOnLoad="1"/>
</workbook>
</file>

<file path=xl/sharedStrings.xml><?xml version="1.0" encoding="utf-8"?>
<sst xmlns="http://schemas.openxmlformats.org/spreadsheetml/2006/main" count="1541" uniqueCount="154">
  <si>
    <t>Cuadro 1</t>
  </si>
  <si>
    <t>Dimensión del comercio al por menor. Comunitat Valenciana</t>
  </si>
  <si>
    <t>Resultados a 1 de enero de cada año</t>
  </si>
  <si>
    <t>Unidades: número de empresas por estratos de asalariados</t>
  </si>
  <si>
    <t>Sin</t>
  </si>
  <si>
    <t>asalariados</t>
  </si>
  <si>
    <t>De 1 a 2</t>
  </si>
  <si>
    <t>De 3 a 5</t>
  </si>
  <si>
    <t>De 6 a 9</t>
  </si>
  <si>
    <t>Microempresas</t>
  </si>
  <si>
    <t>(De 1 a 9)</t>
  </si>
  <si>
    <t>De 10 a 19</t>
  </si>
  <si>
    <t>De 20 a 49</t>
  </si>
  <si>
    <t>Pequeñas</t>
  </si>
  <si>
    <t>(De 10 a 49)</t>
  </si>
  <si>
    <t>Medianas</t>
  </si>
  <si>
    <t>(De 50 a 199)</t>
  </si>
  <si>
    <t>Medianas-</t>
  </si>
  <si>
    <t>Grandes</t>
  </si>
  <si>
    <t>(De 200 a 499)</t>
  </si>
  <si>
    <t>(De 500 y más)</t>
  </si>
  <si>
    <t>Total</t>
  </si>
  <si>
    <t>De 50 a 99</t>
  </si>
  <si>
    <t>De 100 a 199</t>
  </si>
  <si>
    <t>Índice de cuadros</t>
  </si>
  <si>
    <t>Cuadro</t>
  </si>
  <si>
    <t>Contenido</t>
  </si>
  <si>
    <t>I. Minoristas</t>
  </si>
  <si>
    <t>Dimensión del comercio al por menor. España</t>
  </si>
  <si>
    <t>II. Mayoristas</t>
  </si>
  <si>
    <t>Dimensión del comercio al por mayor. Comunitat Valenciana</t>
  </si>
  <si>
    <t>Dimensión del comercio al por mayor. España</t>
  </si>
  <si>
    <t>IV. Total economía</t>
  </si>
  <si>
    <t>Dimensión de las empresas. Comunitat Valenciana</t>
  </si>
  <si>
    <t>Dimensión de las empresas. España</t>
  </si>
  <si>
    <t>V. Subtotal comercio y reparación</t>
  </si>
  <si>
    <t>Dimensión de las empresas. Comercio y reparación. Comunitat Valenciana</t>
  </si>
  <si>
    <t>Dimensión de las empresas. Comercio y reparación. España</t>
  </si>
  <si>
    <t>Cuadro 1.1</t>
  </si>
  <si>
    <t>Unidades: porcentaje</t>
  </si>
  <si>
    <t>Tasas de variación anual</t>
  </si>
  <si>
    <t>Cuadro 1.2</t>
  </si>
  <si>
    <t>Variación anual</t>
  </si>
  <si>
    <t>Cuadro 1.3</t>
  </si>
  <si>
    <t>Cuadro 1.4</t>
  </si>
  <si>
    <t>Estructura</t>
  </si>
  <si>
    <t>Cuadro 2</t>
  </si>
  <si>
    <t>Cuadro 2.1</t>
  </si>
  <si>
    <t>Cuadro 2.2</t>
  </si>
  <si>
    <t>Cuadro 2.3</t>
  </si>
  <si>
    <t>Cuadro 2.4</t>
  </si>
  <si>
    <t>Cuadro 3</t>
  </si>
  <si>
    <t>Cuadro 3.1</t>
  </si>
  <si>
    <t>Cuadro 3.2</t>
  </si>
  <si>
    <t>Cuadro 3.3</t>
  </si>
  <si>
    <t>Cuadro 3.4</t>
  </si>
  <si>
    <t>Cuadro 4</t>
  </si>
  <si>
    <t>Cuadro 4.1</t>
  </si>
  <si>
    <t>Cuadro 4.2</t>
  </si>
  <si>
    <t>Cuadro 4.3</t>
  </si>
  <si>
    <t>Cuadro 4.4</t>
  </si>
  <si>
    <t>Cuadro 5</t>
  </si>
  <si>
    <t>Cuadro 5.1</t>
  </si>
  <si>
    <t>Cuadro 5.2</t>
  </si>
  <si>
    <t>Cuadro 5.3</t>
  </si>
  <si>
    <t>Cuadro 5.4</t>
  </si>
  <si>
    <t>Cuadro 6</t>
  </si>
  <si>
    <t>Cuadro 6.1</t>
  </si>
  <si>
    <t>Cuadro 6.2</t>
  </si>
  <si>
    <t>Cuadro 6.3</t>
  </si>
  <si>
    <t>Cuadro 6.4</t>
  </si>
  <si>
    <t>Cuadro 7</t>
  </si>
  <si>
    <t>Cuadro 7.1</t>
  </si>
  <si>
    <t>Cuadro 7.2</t>
  </si>
  <si>
    <t>Cuadro 7.3</t>
  </si>
  <si>
    <t>Cuadro 7.4</t>
  </si>
  <si>
    <t>Cuadro 8</t>
  </si>
  <si>
    <t>Cuadro 8.1</t>
  </si>
  <si>
    <t>Cuadro 8.2</t>
  </si>
  <si>
    <t>Cuadro 8.3</t>
  </si>
  <si>
    <t>Cuadro 8.4</t>
  </si>
  <si>
    <t>Cuadro 9</t>
  </si>
  <si>
    <t>Cuadro 9.1</t>
  </si>
  <si>
    <t>Cuadro 9.2</t>
  </si>
  <si>
    <t>Cuadro 9.3</t>
  </si>
  <si>
    <t>Cuadro 9.4</t>
  </si>
  <si>
    <t>Dimensión de las empresas del sector de Comercio y reparación. Comunitat Valenciana</t>
  </si>
  <si>
    <t>Cuadro 10</t>
  </si>
  <si>
    <t>Cuadro 10.1</t>
  </si>
  <si>
    <t>Cuadro 10.2</t>
  </si>
  <si>
    <t>Cuadro 10.3</t>
  </si>
  <si>
    <t>Cuadro 10.4</t>
  </si>
  <si>
    <t>Dimensión de las empresas del sector de Comercio y reparación. España</t>
  </si>
  <si>
    <t>1.1</t>
  </si>
  <si>
    <t>1.2</t>
  </si>
  <si>
    <t>1.3</t>
  </si>
  <si>
    <t>1.4</t>
  </si>
  <si>
    <t xml:space="preserve">Variación anual </t>
  </si>
  <si>
    <t>2.1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</si>
  <si>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</si>
  <si>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</si>
  <si>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</si>
  <si>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</si>
  <si>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</si>
  <si>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</si>
  <si>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</si>
  <si>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</si>
  <si>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</si>
  <si>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4.3</t>
  </si>
  <si>
    <t>4.4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</si>
  <si>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</si>
  <si>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</si>
  <si>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</si>
  <si>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</si>
  <si>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</si>
  <si>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</si>
  <si>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</si>
  <si>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</si>
  <si>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</si>
  <si>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</si>
  <si>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</si>
  <si>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</si>
  <si>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</si>
  <si>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</si>
  <si>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</si>
  <si>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</si>
  <si>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</si>
  <si>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</si>
  <si>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</si>
  <si>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</si>
  <si>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</si>
  <si>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</si>
  <si>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</si>
  <si>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</si>
  <si>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r>
      <t xml:space="preserve">Fuente: INE, </t>
    </r>
    <r>
      <rPr>
        <i/>
        <sz val="12"/>
        <color indexed="18"/>
        <rFont val="Times New Roman"/>
        <family val="0"/>
      </rPr>
      <t>Directorio Central de Empresas</t>
    </r>
    <r>
      <rPr>
        <sz val="12"/>
        <color indexed="18"/>
        <rFont val="Times New Roman"/>
        <family val="0"/>
      </rPr>
      <t xml:space="preserve"> (Dirce), elaboración propia y Servei d'Ordenació del Comerç.</t>
    </r>
  </si>
  <si>
    <t>Unidades: porcentaje de variación en el conjunto del año (ejercicio completo anual)</t>
  </si>
  <si>
    <t>Unidades: valores absolutos en el conjunto del año (ejercicio completo anual)</t>
  </si>
  <si>
    <t>La ordenación sectorial es la del Real Decreto 475/2007, de 13 de abril, por el que se aprueba la Clasificación Nacional de Actividades Económicas 2009, CNAE-2009 (BOE, Núm. 102, de 28 abril).</t>
  </si>
  <si>
    <t>Nota: el sector es, a partir del año 2008, Comercio al por menor, excepto de vehículos de motor y motocicletas (CNAE 47).</t>
  </si>
  <si>
    <r>
      <t xml:space="preserve">Fuente: Conselleria d´Economia, Indústria i Comerç. Direcció General de Comerç i Consum (Servei d'Ordenació del Comerç), elaboración propia con datos del INE, </t>
    </r>
    <r>
      <rPr>
        <i/>
        <sz val="12"/>
        <rFont val="Times New Roman"/>
        <family val="1"/>
      </rPr>
      <t>Directorio Central de Empresas</t>
    </r>
    <r>
      <rPr>
        <sz val="12"/>
        <rFont val="Times New Roman"/>
        <family val="1"/>
      </rPr>
      <t>.</t>
    </r>
  </si>
  <si>
    <t>Tasas de crecimiento. Base 2008 = 100</t>
  </si>
  <si>
    <t>Unidades: Base 2008 = 100</t>
  </si>
  <si>
    <t>Nota: el sector es, a partir del año 2008, Comercio al por mayor e intermediarios del comercio, excepto de vehículos de motor y motocicletas  (CNAE 46).</t>
  </si>
  <si>
    <t>Nota: el sector es, a partir del año 2008, Venta y reparación de vehículos de motor y motocicletas  (CNAE 45).</t>
  </si>
  <si>
    <t>Dimensión del sector de Venta y reparación de vehículos de motor y motocicletas. Comunitat Valenciana</t>
  </si>
  <si>
    <t>Dimensión del sector de Venta y reparación de vehículos de motor y motocicletas. España</t>
  </si>
  <si>
    <t>III. Venta y reparación de vehículos de motor y motocicletas</t>
  </si>
  <si>
    <t>Nota: comprende la Venta y reparación de vehículos de motor y motocicletas (CNAE 45);</t>
  </si>
  <si>
    <t>y el Comercio al por menor, excepto de vehículos de motor y motocicletas (CNAE 47).</t>
  </si>
  <si>
    <t>Comercio al por mayor e intermediarios del comercio, excepto de vehículos de motor y motocicletas (CNAE 46)</t>
  </si>
  <si>
    <t>Diferencias entre 2011/2008 (en puntos porcentuales)</t>
  </si>
  <si>
    <t>SOC_Dimensió de les Empreses per Sectors_2008-2010 (CNAE-2009)_IRURE</t>
  </si>
  <si>
    <t>10.01.2012</t>
  </si>
  <si>
    <t>Dimensión de las empresas por estratos de asalariados (CNAE 2009)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</si>
</sst>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13">
    <font>
      <sz val="12"/>
      <name val="Times New Roman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8"/>
      <name val="Times New Roman"/>
      <family val="0"/>
    </font>
    <font>
      <sz val="12"/>
      <color indexed="18"/>
      <name val="Times New Roman"/>
      <family val="0"/>
    </font>
    <font>
      <b/>
      <sz val="16"/>
      <color indexed="18"/>
      <name val="Times New Roman"/>
      <family val="0"/>
    </font>
    <font>
      <sz val="14"/>
      <color indexed="18"/>
      <name val="Times New Roman"/>
      <family val="0"/>
    </font>
    <font>
      <b/>
      <sz val="14"/>
      <color indexed="18"/>
      <name val="Times New Roman"/>
      <family val="0"/>
    </font>
    <font>
      <b/>
      <sz val="12"/>
      <color indexed="18"/>
      <name val="Times New Roman"/>
      <family val="0"/>
    </font>
    <font>
      <i/>
      <sz val="12"/>
      <color indexed="18"/>
      <name val="Times New Roman"/>
      <family val="0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3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2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0" fillId="0" borderId="0" xfId="0" applyAlignment="1">
      <alignment horizontal="right"/>
    </xf>
    <xf numFmtId="4" fontId="0" fillId="0" borderId="2" xfId="0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3" fontId="0" fillId="0" borderId="2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4" xfId="0" applyFont="1" applyBorder="1" applyAlignment="1">
      <alignment/>
    </xf>
    <xf numFmtId="0" fontId="6" fillId="0" borderId="4" xfId="0" applyFont="1" applyBorder="1" applyAlignment="1">
      <alignment/>
    </xf>
    <xf numFmtId="0" fontId="9" fillId="0" borderId="5" xfId="0" applyFont="1" applyBorder="1" applyAlignment="1">
      <alignment/>
    </xf>
    <xf numFmtId="0" fontId="6" fillId="0" borderId="5" xfId="0" applyFont="1" applyBorder="1" applyAlignment="1">
      <alignment/>
    </xf>
    <xf numFmtId="0" fontId="8" fillId="0" borderId="5" xfId="0" applyFont="1" applyBorder="1" applyAlignment="1">
      <alignment/>
    </xf>
    <xf numFmtId="0" fontId="10" fillId="0" borderId="6" xfId="0" applyFont="1" applyBorder="1" applyAlignment="1">
      <alignment horizontal="left"/>
    </xf>
    <xf numFmtId="0" fontId="6" fillId="0" borderId="6" xfId="0" applyFont="1" applyBorder="1" applyAlignment="1">
      <alignment/>
    </xf>
    <xf numFmtId="0" fontId="10" fillId="0" borderId="6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0" borderId="2" xfId="0" applyFont="1" applyBorder="1" applyAlignment="1">
      <alignment/>
    </xf>
    <xf numFmtId="0" fontId="10" fillId="0" borderId="2" xfId="0" applyFont="1" applyBorder="1" applyAlignment="1">
      <alignment horizontal="left"/>
    </xf>
    <xf numFmtId="0" fontId="10" fillId="0" borderId="2" xfId="0" applyFont="1" applyBorder="1" applyAlignment="1">
      <alignment/>
    </xf>
    <xf numFmtId="0" fontId="9" fillId="0" borderId="7" xfId="0" applyFont="1" applyBorder="1" applyAlignment="1">
      <alignment/>
    </xf>
    <xf numFmtId="0" fontId="8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9" xfId="0" applyBorder="1" applyAlignment="1">
      <alignment horizontal="right"/>
    </xf>
    <xf numFmtId="0" fontId="1" fillId="0" borderId="9" xfId="0" applyFont="1" applyBorder="1" applyAlignment="1">
      <alignment horizontal="right"/>
    </xf>
    <xf numFmtId="0" fontId="0" fillId="0" borderId="6" xfId="0" applyBorder="1" applyAlignment="1">
      <alignment horizontal="right"/>
    </xf>
    <xf numFmtId="4" fontId="0" fillId="0" borderId="6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right"/>
    </xf>
    <xf numFmtId="3" fontId="0" fillId="0" borderId="6" xfId="0" applyNumberFormat="1" applyBorder="1" applyAlignment="1">
      <alignment horizontal="right"/>
    </xf>
    <xf numFmtId="0" fontId="0" fillId="2" borderId="0" xfId="0" applyFill="1" applyAlignment="1">
      <alignment horizontal="right"/>
    </xf>
    <xf numFmtId="0" fontId="4" fillId="2" borderId="0" xfId="0" applyFont="1" applyFill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4" fontId="0" fillId="0" borderId="0" xfId="0" applyNumberForma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2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1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4"/>
  <sheetViews>
    <sheetView tabSelected="1" zoomScale="50" zoomScaleNormal="50" workbookViewId="0" topLeftCell="A1">
      <selection activeCell="A1" sqref="A1"/>
    </sheetView>
  </sheetViews>
  <sheetFormatPr defaultColWidth="11.00390625" defaultRowHeight="15.75"/>
  <cols>
    <col min="1" max="3" width="11.25390625" style="19" customWidth="1"/>
    <col min="4" max="4" width="2.75390625" style="19" customWidth="1"/>
    <col min="5" max="6" width="11.25390625" style="19" customWidth="1"/>
    <col min="7" max="7" width="22.75390625" style="19" customWidth="1"/>
    <col min="8" max="10" width="11.25390625" style="19" customWidth="1"/>
    <col min="11" max="11" width="18.125" style="19" customWidth="1"/>
    <col min="12" max="13" width="11.25390625" style="19" customWidth="1"/>
    <col min="14" max="14" width="4.625" style="19" customWidth="1"/>
    <col min="15" max="16384" width="11.25390625" style="19" customWidth="1"/>
  </cols>
  <sheetData>
    <row r="1" ht="20.25">
      <c r="C1" s="20" t="s">
        <v>153</v>
      </c>
    </row>
    <row r="2" ht="20.25">
      <c r="C2" s="20" t="s">
        <v>24</v>
      </c>
    </row>
    <row r="3" ht="15.75" thickBot="1"/>
    <row r="4" spans="3:14" ht="18">
      <c r="C4" s="21" t="s">
        <v>25</v>
      </c>
      <c r="D4" s="21"/>
      <c r="E4" s="21" t="s">
        <v>26</v>
      </c>
      <c r="F4" s="21"/>
      <c r="G4" s="22"/>
      <c r="H4" s="21"/>
      <c r="I4" s="21"/>
      <c r="J4" s="21"/>
      <c r="K4" s="21"/>
      <c r="L4" s="21"/>
      <c r="M4" s="21"/>
      <c r="N4" s="21"/>
    </row>
    <row r="5" spans="3:14" ht="18">
      <c r="C5" s="23" t="s">
        <v>27</v>
      </c>
      <c r="D5" s="24"/>
      <c r="E5" s="24"/>
      <c r="F5" s="24"/>
      <c r="G5" s="24"/>
      <c r="H5" s="25"/>
      <c r="I5" s="24"/>
      <c r="J5" s="24"/>
      <c r="K5" s="24"/>
      <c r="L5" s="24"/>
      <c r="M5" s="24"/>
      <c r="N5" s="24"/>
    </row>
    <row r="6" spans="2:14" ht="15">
      <c r="B6" s="19">
        <v>1</v>
      </c>
      <c r="C6" s="26">
        <v>1</v>
      </c>
      <c r="D6" s="27"/>
      <c r="E6" s="28" t="s">
        <v>1</v>
      </c>
      <c r="F6" s="27"/>
      <c r="G6" s="27"/>
      <c r="H6" s="27"/>
      <c r="I6" s="27"/>
      <c r="J6" s="27"/>
      <c r="K6" s="27"/>
      <c r="L6" s="27"/>
      <c r="M6" s="27"/>
      <c r="N6" s="27"/>
    </row>
    <row r="7" spans="2:14" ht="15">
      <c r="B7" s="19">
        <v>2</v>
      </c>
      <c r="C7" s="29" t="s">
        <v>93</v>
      </c>
      <c r="D7" s="30"/>
      <c r="E7" s="30" t="s">
        <v>40</v>
      </c>
      <c r="F7" s="30"/>
      <c r="G7" s="30"/>
      <c r="H7" s="30"/>
      <c r="I7" s="30"/>
      <c r="J7" s="30"/>
      <c r="K7" s="30"/>
      <c r="L7" s="30"/>
      <c r="M7" s="30"/>
      <c r="N7" s="30"/>
    </row>
    <row r="8" spans="2:14" ht="15">
      <c r="B8" s="19">
        <v>3</v>
      </c>
      <c r="C8" s="29" t="s">
        <v>94</v>
      </c>
      <c r="D8" s="30"/>
      <c r="E8" s="30" t="s">
        <v>97</v>
      </c>
      <c r="F8" s="30"/>
      <c r="G8" s="30"/>
      <c r="H8" s="30"/>
      <c r="I8" s="30"/>
      <c r="J8" s="30"/>
      <c r="K8" s="30"/>
      <c r="L8" s="30"/>
      <c r="M8" s="30"/>
      <c r="N8" s="30"/>
    </row>
    <row r="9" spans="2:14" ht="15">
      <c r="B9" s="19">
        <v>4</v>
      </c>
      <c r="C9" s="29" t="s">
        <v>95</v>
      </c>
      <c r="D9" s="30"/>
      <c r="E9" s="30" t="s">
        <v>140</v>
      </c>
      <c r="F9" s="30"/>
      <c r="G9" s="30"/>
      <c r="H9" s="30"/>
      <c r="I9" s="30"/>
      <c r="J9" s="30"/>
      <c r="K9" s="30"/>
      <c r="L9" s="30"/>
      <c r="M9" s="30"/>
      <c r="N9" s="30"/>
    </row>
    <row r="10" spans="2:14" ht="15">
      <c r="B10" s="19">
        <v>5</v>
      </c>
      <c r="C10" s="29" t="s">
        <v>96</v>
      </c>
      <c r="D10" s="30"/>
      <c r="E10" s="30" t="s">
        <v>45</v>
      </c>
      <c r="F10" s="30"/>
      <c r="G10" s="30"/>
      <c r="H10" s="30"/>
      <c r="I10" s="30"/>
      <c r="J10" s="30"/>
      <c r="K10" s="30"/>
      <c r="L10" s="30"/>
      <c r="M10" s="30"/>
      <c r="N10" s="30"/>
    </row>
    <row r="11" spans="2:14" ht="15">
      <c r="B11" s="19">
        <v>6</v>
      </c>
      <c r="C11" s="31">
        <v>2</v>
      </c>
      <c r="D11" s="30"/>
      <c r="E11" s="32" t="s">
        <v>28</v>
      </c>
      <c r="F11" s="30"/>
      <c r="G11" s="30"/>
      <c r="H11" s="30"/>
      <c r="I11" s="30"/>
      <c r="J11" s="30"/>
      <c r="K11" s="30"/>
      <c r="L11" s="30"/>
      <c r="M11" s="30"/>
      <c r="N11" s="30"/>
    </row>
    <row r="12" spans="2:14" ht="15">
      <c r="B12" s="19">
        <v>7</v>
      </c>
      <c r="C12" s="29" t="s">
        <v>98</v>
      </c>
      <c r="D12" s="30"/>
      <c r="E12" s="30" t="s">
        <v>40</v>
      </c>
      <c r="F12" s="30"/>
      <c r="G12" s="30"/>
      <c r="H12" s="30"/>
      <c r="I12" s="30"/>
      <c r="J12" s="30"/>
      <c r="K12" s="30"/>
      <c r="L12" s="30"/>
      <c r="M12" s="30"/>
      <c r="N12" s="30"/>
    </row>
    <row r="13" spans="2:14" ht="15">
      <c r="B13" s="19">
        <v>8</v>
      </c>
      <c r="C13" s="29" t="s">
        <v>99</v>
      </c>
      <c r="D13" s="30"/>
      <c r="E13" s="30" t="s">
        <v>97</v>
      </c>
      <c r="F13" s="30"/>
      <c r="G13" s="30"/>
      <c r="H13" s="30"/>
      <c r="I13" s="30"/>
      <c r="J13" s="30"/>
      <c r="K13" s="30"/>
      <c r="L13" s="30"/>
      <c r="M13" s="30"/>
      <c r="N13" s="30"/>
    </row>
    <row r="14" spans="2:14" ht="15">
      <c r="B14" s="19">
        <v>9</v>
      </c>
      <c r="C14" s="29" t="s">
        <v>100</v>
      </c>
      <c r="D14" s="30"/>
      <c r="E14" s="30" t="s">
        <v>140</v>
      </c>
      <c r="F14" s="30"/>
      <c r="G14" s="30"/>
      <c r="H14" s="30"/>
      <c r="I14" s="30"/>
      <c r="J14" s="30"/>
      <c r="K14" s="30"/>
      <c r="L14" s="30"/>
      <c r="M14" s="30"/>
      <c r="N14" s="30"/>
    </row>
    <row r="15" spans="2:14" ht="15">
      <c r="B15" s="19">
        <v>10</v>
      </c>
      <c r="C15" s="29" t="s">
        <v>101</v>
      </c>
      <c r="D15" s="30"/>
      <c r="E15" s="30" t="s">
        <v>45</v>
      </c>
      <c r="F15" s="30"/>
      <c r="G15" s="30"/>
      <c r="H15" s="30"/>
      <c r="I15" s="30"/>
      <c r="J15" s="30"/>
      <c r="K15" s="30"/>
      <c r="L15" s="30"/>
      <c r="M15" s="30"/>
      <c r="N15" s="30"/>
    </row>
    <row r="16" spans="3:14" ht="18">
      <c r="C16" s="33" t="s">
        <v>29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</row>
    <row r="17" spans="2:14" ht="15">
      <c r="B17" s="19">
        <v>11</v>
      </c>
      <c r="C17" s="26">
        <v>3</v>
      </c>
      <c r="D17" s="27"/>
      <c r="E17" s="28" t="s">
        <v>30</v>
      </c>
      <c r="F17" s="27"/>
      <c r="G17" s="27"/>
      <c r="H17" s="27"/>
      <c r="I17" s="27"/>
      <c r="J17" s="27"/>
      <c r="K17" s="27"/>
      <c r="L17" s="27"/>
      <c r="M17" s="27"/>
      <c r="N17" s="27"/>
    </row>
    <row r="18" spans="2:14" ht="15">
      <c r="B18" s="19">
        <v>12</v>
      </c>
      <c r="C18" s="29" t="s">
        <v>102</v>
      </c>
      <c r="D18" s="30"/>
      <c r="E18" s="30" t="s">
        <v>40</v>
      </c>
      <c r="F18" s="30"/>
      <c r="G18" s="30"/>
      <c r="H18" s="30"/>
      <c r="I18" s="30"/>
      <c r="J18" s="30"/>
      <c r="K18" s="30"/>
      <c r="L18" s="30"/>
      <c r="M18" s="30"/>
      <c r="N18" s="30"/>
    </row>
    <row r="19" spans="2:14" ht="15">
      <c r="B19" s="19">
        <v>13</v>
      </c>
      <c r="C19" s="29" t="s">
        <v>103</v>
      </c>
      <c r="D19" s="30"/>
      <c r="E19" s="30" t="s">
        <v>97</v>
      </c>
      <c r="F19" s="30"/>
      <c r="G19" s="30"/>
      <c r="H19" s="30"/>
      <c r="I19" s="30"/>
      <c r="J19" s="30"/>
      <c r="K19" s="30"/>
      <c r="L19" s="30"/>
      <c r="M19" s="30"/>
      <c r="N19" s="30"/>
    </row>
    <row r="20" spans="2:14" ht="15">
      <c r="B20" s="19">
        <v>14</v>
      </c>
      <c r="C20" s="29" t="s">
        <v>104</v>
      </c>
      <c r="D20" s="30"/>
      <c r="E20" s="30" t="s">
        <v>140</v>
      </c>
      <c r="F20" s="30"/>
      <c r="G20" s="30"/>
      <c r="H20" s="30"/>
      <c r="I20" s="30"/>
      <c r="J20" s="30"/>
      <c r="K20" s="30"/>
      <c r="L20" s="30"/>
      <c r="M20" s="30"/>
      <c r="N20" s="30"/>
    </row>
    <row r="21" spans="2:14" ht="15">
      <c r="B21" s="19">
        <v>15</v>
      </c>
      <c r="C21" s="29" t="s">
        <v>105</v>
      </c>
      <c r="D21" s="30"/>
      <c r="E21" s="30" t="s">
        <v>45</v>
      </c>
      <c r="F21" s="30"/>
      <c r="G21" s="30"/>
      <c r="H21" s="30"/>
      <c r="I21" s="30"/>
      <c r="J21" s="30"/>
      <c r="K21" s="30"/>
      <c r="L21" s="30"/>
      <c r="M21" s="30"/>
      <c r="N21" s="30"/>
    </row>
    <row r="22" spans="2:14" ht="15">
      <c r="B22" s="19">
        <v>16</v>
      </c>
      <c r="C22" s="31">
        <v>4</v>
      </c>
      <c r="D22" s="30"/>
      <c r="E22" s="32" t="s">
        <v>31</v>
      </c>
      <c r="F22" s="30"/>
      <c r="G22" s="30"/>
      <c r="H22" s="30"/>
      <c r="I22" s="30"/>
      <c r="J22" s="30"/>
      <c r="K22" s="30"/>
      <c r="L22" s="30"/>
      <c r="M22" s="30"/>
      <c r="N22" s="30"/>
    </row>
    <row r="23" spans="2:14" ht="15">
      <c r="B23" s="19">
        <v>17</v>
      </c>
      <c r="C23" s="29" t="s">
        <v>106</v>
      </c>
      <c r="D23" s="30"/>
      <c r="E23" s="30" t="s">
        <v>40</v>
      </c>
      <c r="F23" s="30"/>
      <c r="G23" s="30"/>
      <c r="H23" s="30"/>
      <c r="I23" s="30"/>
      <c r="J23" s="30"/>
      <c r="K23" s="30"/>
      <c r="L23" s="30"/>
      <c r="M23" s="30"/>
      <c r="N23" s="30"/>
    </row>
    <row r="24" spans="2:14" ht="15">
      <c r="B24" s="19">
        <v>18</v>
      </c>
      <c r="C24" s="29" t="s">
        <v>107</v>
      </c>
      <c r="D24" s="30"/>
      <c r="E24" s="30" t="s">
        <v>97</v>
      </c>
      <c r="F24" s="30"/>
      <c r="G24" s="30"/>
      <c r="H24" s="30"/>
      <c r="I24" s="30"/>
      <c r="J24" s="30"/>
      <c r="K24" s="30"/>
      <c r="L24" s="30"/>
      <c r="M24" s="30"/>
      <c r="N24" s="30"/>
    </row>
    <row r="25" spans="2:14" ht="15">
      <c r="B25" s="19">
        <v>19</v>
      </c>
      <c r="C25" s="29" t="s">
        <v>108</v>
      </c>
      <c r="D25" s="30"/>
      <c r="E25" s="30" t="s">
        <v>140</v>
      </c>
      <c r="F25" s="30"/>
      <c r="G25" s="30"/>
      <c r="H25" s="30"/>
      <c r="I25" s="30"/>
      <c r="J25" s="30"/>
      <c r="K25" s="30"/>
      <c r="L25" s="30"/>
      <c r="M25" s="30"/>
      <c r="N25" s="30"/>
    </row>
    <row r="26" spans="2:14" ht="15">
      <c r="B26" s="19">
        <v>20</v>
      </c>
      <c r="C26" s="29" t="s">
        <v>109</v>
      </c>
      <c r="D26" s="30"/>
      <c r="E26" s="30" t="s">
        <v>45</v>
      </c>
      <c r="F26" s="30"/>
      <c r="G26" s="30"/>
      <c r="H26" s="30"/>
      <c r="I26" s="30"/>
      <c r="J26" s="30"/>
      <c r="K26" s="30"/>
      <c r="L26" s="30"/>
      <c r="M26" s="30"/>
      <c r="N26" s="30"/>
    </row>
    <row r="27" spans="3:14" ht="18">
      <c r="C27" s="33" t="s">
        <v>146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</row>
    <row r="28" spans="2:14" ht="15">
      <c r="B28" s="19">
        <v>21</v>
      </c>
      <c r="C28" s="26">
        <v>5</v>
      </c>
      <c r="D28" s="27"/>
      <c r="E28" s="28" t="s">
        <v>144</v>
      </c>
      <c r="F28" s="27"/>
      <c r="G28" s="27"/>
      <c r="H28" s="27"/>
      <c r="I28" s="27"/>
      <c r="J28" s="27"/>
      <c r="K28" s="27"/>
      <c r="L28" s="27"/>
      <c r="M28" s="27"/>
      <c r="N28" s="27"/>
    </row>
    <row r="29" spans="2:14" ht="15">
      <c r="B29" s="19">
        <v>22</v>
      </c>
      <c r="C29" s="29" t="s">
        <v>110</v>
      </c>
      <c r="D29" s="30"/>
      <c r="E29" s="30" t="s">
        <v>40</v>
      </c>
      <c r="F29" s="30"/>
      <c r="G29" s="30"/>
      <c r="H29" s="30"/>
      <c r="I29" s="30"/>
      <c r="J29" s="30"/>
      <c r="K29" s="30"/>
      <c r="L29" s="30"/>
      <c r="M29" s="30"/>
      <c r="N29" s="30"/>
    </row>
    <row r="30" spans="2:14" ht="15">
      <c r="B30" s="19">
        <v>23</v>
      </c>
      <c r="C30" s="29" t="s">
        <v>111</v>
      </c>
      <c r="D30" s="30"/>
      <c r="E30" s="30" t="s">
        <v>97</v>
      </c>
      <c r="F30" s="30"/>
      <c r="G30" s="30"/>
      <c r="H30" s="30"/>
      <c r="I30" s="30"/>
      <c r="J30" s="30"/>
      <c r="K30" s="30"/>
      <c r="L30" s="30"/>
      <c r="M30" s="30"/>
      <c r="N30" s="30"/>
    </row>
    <row r="31" spans="2:14" ht="15">
      <c r="B31" s="19">
        <v>24</v>
      </c>
      <c r="C31" s="29" t="s">
        <v>112</v>
      </c>
      <c r="D31" s="30"/>
      <c r="E31" s="30" t="s">
        <v>140</v>
      </c>
      <c r="F31" s="30"/>
      <c r="G31" s="30"/>
      <c r="H31" s="30"/>
      <c r="I31" s="30"/>
      <c r="J31" s="30"/>
      <c r="K31" s="30"/>
      <c r="L31" s="30"/>
      <c r="M31" s="30"/>
      <c r="N31" s="30"/>
    </row>
    <row r="32" spans="2:14" ht="15">
      <c r="B32" s="19">
        <v>25</v>
      </c>
      <c r="C32" s="29" t="s">
        <v>113</v>
      </c>
      <c r="D32" s="30"/>
      <c r="E32" s="30" t="s">
        <v>45</v>
      </c>
      <c r="F32" s="30"/>
      <c r="G32" s="30"/>
      <c r="H32" s="30"/>
      <c r="I32" s="30"/>
      <c r="J32" s="30"/>
      <c r="K32" s="30"/>
      <c r="L32" s="30"/>
      <c r="M32" s="30"/>
      <c r="N32" s="30"/>
    </row>
    <row r="33" spans="2:14" ht="15">
      <c r="B33" s="19">
        <v>26</v>
      </c>
      <c r="C33" s="31">
        <v>6</v>
      </c>
      <c r="D33" s="30"/>
      <c r="E33" s="32" t="s">
        <v>145</v>
      </c>
      <c r="F33" s="30"/>
      <c r="G33" s="30"/>
      <c r="H33" s="30"/>
      <c r="I33" s="30"/>
      <c r="J33" s="30"/>
      <c r="K33" s="32"/>
      <c r="L33" s="30"/>
      <c r="M33" s="30"/>
      <c r="N33" s="30"/>
    </row>
    <row r="34" spans="2:14" ht="15">
      <c r="B34" s="19">
        <v>27</v>
      </c>
      <c r="C34" s="29" t="s">
        <v>114</v>
      </c>
      <c r="D34" s="30"/>
      <c r="E34" s="30" t="s">
        <v>40</v>
      </c>
      <c r="F34" s="30"/>
      <c r="G34" s="30"/>
      <c r="H34" s="30"/>
      <c r="I34" s="30"/>
      <c r="J34" s="30"/>
      <c r="K34" s="30"/>
      <c r="L34" s="30"/>
      <c r="M34" s="30"/>
      <c r="N34" s="30"/>
    </row>
    <row r="35" spans="2:14" ht="15">
      <c r="B35" s="19">
        <v>28</v>
      </c>
      <c r="C35" s="29" t="s">
        <v>115</v>
      </c>
      <c r="D35" s="30"/>
      <c r="E35" s="30" t="s">
        <v>97</v>
      </c>
      <c r="F35" s="30"/>
      <c r="G35" s="30"/>
      <c r="H35" s="30"/>
      <c r="I35" s="30"/>
      <c r="J35" s="30"/>
      <c r="K35" s="30"/>
      <c r="L35" s="30"/>
      <c r="M35" s="30"/>
      <c r="N35" s="30"/>
    </row>
    <row r="36" spans="2:14" ht="15">
      <c r="B36" s="19">
        <v>29</v>
      </c>
      <c r="C36" s="29" t="s">
        <v>116</v>
      </c>
      <c r="D36" s="30"/>
      <c r="E36" s="30" t="s">
        <v>140</v>
      </c>
      <c r="F36" s="30"/>
      <c r="G36" s="30"/>
      <c r="H36" s="30"/>
      <c r="I36" s="30"/>
      <c r="J36" s="30"/>
      <c r="K36" s="30"/>
      <c r="L36" s="30"/>
      <c r="M36" s="30"/>
      <c r="N36" s="30"/>
    </row>
    <row r="37" spans="2:14" ht="15">
      <c r="B37" s="19">
        <v>30</v>
      </c>
      <c r="C37" s="29" t="s">
        <v>117</v>
      </c>
      <c r="D37" s="30"/>
      <c r="E37" s="30" t="s">
        <v>45</v>
      </c>
      <c r="F37" s="30"/>
      <c r="G37" s="30"/>
      <c r="H37" s="30"/>
      <c r="I37" s="30"/>
      <c r="J37" s="30"/>
      <c r="K37" s="30"/>
      <c r="L37" s="30"/>
      <c r="M37" s="30"/>
      <c r="N37" s="30"/>
    </row>
    <row r="38" spans="3:14" ht="18">
      <c r="C38" s="33" t="s">
        <v>32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</row>
    <row r="39" spans="2:14" ht="15">
      <c r="B39" s="19">
        <v>31</v>
      </c>
      <c r="C39" s="26">
        <v>7</v>
      </c>
      <c r="D39" s="27"/>
      <c r="E39" s="28" t="s">
        <v>33</v>
      </c>
      <c r="F39" s="27"/>
      <c r="G39" s="27"/>
      <c r="H39" s="27"/>
      <c r="I39" s="27"/>
      <c r="J39" s="27"/>
      <c r="K39" s="27"/>
      <c r="L39" s="27"/>
      <c r="M39" s="27"/>
      <c r="N39" s="27"/>
    </row>
    <row r="40" spans="2:14" ht="15">
      <c r="B40" s="19">
        <v>32</v>
      </c>
      <c r="C40" s="29" t="s">
        <v>118</v>
      </c>
      <c r="D40" s="30"/>
      <c r="E40" s="30" t="s">
        <v>40</v>
      </c>
      <c r="F40" s="30"/>
      <c r="G40" s="30"/>
      <c r="H40" s="30"/>
      <c r="I40" s="30"/>
      <c r="J40" s="30"/>
      <c r="K40" s="30"/>
      <c r="L40" s="30"/>
      <c r="M40" s="30"/>
      <c r="N40" s="30"/>
    </row>
    <row r="41" spans="2:14" ht="15">
      <c r="B41" s="19">
        <v>33</v>
      </c>
      <c r="C41" s="29" t="s">
        <v>119</v>
      </c>
      <c r="D41" s="30"/>
      <c r="E41" s="30" t="s">
        <v>97</v>
      </c>
      <c r="F41" s="30"/>
      <c r="G41" s="30"/>
      <c r="H41" s="30"/>
      <c r="I41" s="30"/>
      <c r="J41" s="30"/>
      <c r="K41" s="30"/>
      <c r="L41" s="30"/>
      <c r="M41" s="30"/>
      <c r="N41" s="30"/>
    </row>
    <row r="42" spans="2:14" ht="15">
      <c r="B42" s="19">
        <v>34</v>
      </c>
      <c r="C42" s="29" t="s">
        <v>120</v>
      </c>
      <c r="D42" s="30"/>
      <c r="E42" s="30" t="s">
        <v>140</v>
      </c>
      <c r="F42" s="30"/>
      <c r="G42" s="30"/>
      <c r="H42" s="30"/>
      <c r="I42" s="30"/>
      <c r="J42" s="30"/>
      <c r="K42" s="30"/>
      <c r="L42" s="30"/>
      <c r="M42" s="30"/>
      <c r="N42" s="30"/>
    </row>
    <row r="43" spans="2:14" ht="15">
      <c r="B43" s="19">
        <v>35</v>
      </c>
      <c r="C43" s="29" t="s">
        <v>121</v>
      </c>
      <c r="D43" s="30"/>
      <c r="E43" s="30" t="s">
        <v>45</v>
      </c>
      <c r="F43" s="30"/>
      <c r="G43" s="30"/>
      <c r="H43" s="30"/>
      <c r="I43" s="30"/>
      <c r="J43" s="30"/>
      <c r="K43" s="30"/>
      <c r="L43" s="30"/>
      <c r="M43" s="30"/>
      <c r="N43" s="30"/>
    </row>
    <row r="44" spans="2:11" ht="15">
      <c r="B44" s="19">
        <v>36</v>
      </c>
      <c r="C44" s="31">
        <v>8</v>
      </c>
      <c r="D44" s="30"/>
      <c r="E44" s="32" t="s">
        <v>34</v>
      </c>
      <c r="F44" s="30"/>
      <c r="G44" s="30"/>
      <c r="H44" s="30"/>
      <c r="I44" s="30"/>
      <c r="J44" s="30"/>
      <c r="K44" s="30"/>
    </row>
    <row r="45" spans="2:14" ht="15">
      <c r="B45" s="19">
        <v>37</v>
      </c>
      <c r="C45" s="29" t="s">
        <v>122</v>
      </c>
      <c r="D45" s="30"/>
      <c r="E45" s="30" t="s">
        <v>40</v>
      </c>
      <c r="F45" s="30"/>
      <c r="G45" s="30"/>
      <c r="H45" s="30"/>
      <c r="I45" s="30"/>
      <c r="J45" s="30"/>
      <c r="K45" s="30"/>
      <c r="L45" s="30"/>
      <c r="M45" s="30"/>
      <c r="N45" s="30"/>
    </row>
    <row r="46" spans="2:14" ht="15">
      <c r="B46" s="19">
        <v>38</v>
      </c>
      <c r="C46" s="29" t="s">
        <v>123</v>
      </c>
      <c r="D46" s="30"/>
      <c r="E46" s="30" t="s">
        <v>97</v>
      </c>
      <c r="F46" s="30"/>
      <c r="G46" s="30"/>
      <c r="H46" s="30"/>
      <c r="I46" s="30"/>
      <c r="J46" s="30"/>
      <c r="K46" s="30"/>
      <c r="L46" s="30"/>
      <c r="M46" s="30"/>
      <c r="N46" s="30"/>
    </row>
    <row r="47" spans="2:14" ht="15">
      <c r="B47" s="19">
        <v>39</v>
      </c>
      <c r="C47" s="29" t="s">
        <v>124</v>
      </c>
      <c r="D47" s="30"/>
      <c r="E47" s="30" t="s">
        <v>140</v>
      </c>
      <c r="F47" s="30"/>
      <c r="G47" s="30"/>
      <c r="H47" s="30"/>
      <c r="I47" s="30"/>
      <c r="J47" s="30"/>
      <c r="K47" s="30"/>
      <c r="L47" s="30"/>
      <c r="M47" s="30"/>
      <c r="N47" s="30"/>
    </row>
    <row r="48" spans="2:14" ht="15">
      <c r="B48" s="19">
        <v>40</v>
      </c>
      <c r="C48" s="29" t="s">
        <v>125</v>
      </c>
      <c r="D48" s="30"/>
      <c r="E48" s="30" t="s">
        <v>45</v>
      </c>
      <c r="F48" s="30"/>
      <c r="G48" s="30"/>
      <c r="H48" s="30"/>
      <c r="I48" s="30"/>
      <c r="J48" s="30"/>
      <c r="K48" s="30"/>
      <c r="L48" s="30"/>
      <c r="M48" s="30"/>
      <c r="N48" s="30"/>
    </row>
    <row r="49" spans="3:14" ht="18">
      <c r="C49" s="33" t="s">
        <v>35</v>
      </c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</row>
    <row r="50" spans="2:14" ht="15">
      <c r="B50" s="19">
        <v>41</v>
      </c>
      <c r="C50" s="26">
        <v>9</v>
      </c>
      <c r="D50" s="27"/>
      <c r="E50" s="28" t="s">
        <v>36</v>
      </c>
      <c r="F50" s="27"/>
      <c r="G50" s="27"/>
      <c r="H50" s="27"/>
      <c r="I50" s="27"/>
      <c r="J50" s="27"/>
      <c r="K50" s="27"/>
      <c r="L50" s="27"/>
      <c r="M50" s="27"/>
      <c r="N50" s="27"/>
    </row>
    <row r="51" spans="2:14" ht="15">
      <c r="B51" s="19">
        <v>42</v>
      </c>
      <c r="C51" s="29" t="s">
        <v>126</v>
      </c>
      <c r="D51" s="30"/>
      <c r="E51" s="30" t="s">
        <v>40</v>
      </c>
      <c r="F51" s="30"/>
      <c r="G51" s="30"/>
      <c r="H51" s="30"/>
      <c r="I51" s="30"/>
      <c r="J51" s="30"/>
      <c r="K51" s="30"/>
      <c r="L51" s="30"/>
      <c r="M51" s="30"/>
      <c r="N51" s="30"/>
    </row>
    <row r="52" spans="2:14" ht="15">
      <c r="B52" s="19">
        <v>43</v>
      </c>
      <c r="C52" s="29" t="s">
        <v>127</v>
      </c>
      <c r="D52" s="30"/>
      <c r="E52" s="30" t="s">
        <v>97</v>
      </c>
      <c r="F52" s="30"/>
      <c r="G52" s="30"/>
      <c r="H52" s="30"/>
      <c r="I52" s="30"/>
      <c r="J52" s="30"/>
      <c r="K52" s="30"/>
      <c r="L52" s="30"/>
      <c r="M52" s="30"/>
      <c r="N52" s="30"/>
    </row>
    <row r="53" spans="2:14" ht="15">
      <c r="B53" s="19">
        <v>44</v>
      </c>
      <c r="C53" s="29" t="s">
        <v>128</v>
      </c>
      <c r="D53" s="30"/>
      <c r="E53" s="30" t="s">
        <v>140</v>
      </c>
      <c r="F53" s="30"/>
      <c r="G53" s="30"/>
      <c r="H53" s="30"/>
      <c r="I53" s="30"/>
      <c r="J53" s="30"/>
      <c r="K53" s="30"/>
      <c r="L53" s="30"/>
      <c r="M53" s="30"/>
      <c r="N53" s="30"/>
    </row>
    <row r="54" spans="2:14" ht="15">
      <c r="B54" s="19">
        <v>45</v>
      </c>
      <c r="C54" s="29" t="s">
        <v>129</v>
      </c>
      <c r="D54" s="30"/>
      <c r="E54" s="30" t="s">
        <v>45</v>
      </c>
      <c r="F54" s="30"/>
      <c r="G54" s="30"/>
      <c r="H54" s="30"/>
      <c r="I54" s="30"/>
      <c r="J54" s="30"/>
      <c r="K54" s="30"/>
      <c r="L54" s="30"/>
      <c r="M54" s="30"/>
      <c r="N54" s="30"/>
    </row>
    <row r="55" spans="2:11" ht="15">
      <c r="B55" s="19">
        <v>46</v>
      </c>
      <c r="C55" s="31">
        <v>10</v>
      </c>
      <c r="D55" s="30"/>
      <c r="E55" s="32" t="s">
        <v>37</v>
      </c>
      <c r="F55" s="30"/>
      <c r="G55" s="30"/>
      <c r="H55" s="30"/>
      <c r="I55" s="30"/>
      <c r="J55" s="30"/>
      <c r="K55" s="30"/>
    </row>
    <row r="56" spans="2:14" ht="15">
      <c r="B56" s="19">
        <v>47</v>
      </c>
      <c r="C56" s="29" t="s">
        <v>130</v>
      </c>
      <c r="D56" s="30"/>
      <c r="E56" s="30" t="s">
        <v>40</v>
      </c>
      <c r="F56" s="30"/>
      <c r="G56" s="30"/>
      <c r="H56" s="30"/>
      <c r="I56" s="30"/>
      <c r="J56" s="30"/>
      <c r="K56" s="30"/>
      <c r="L56" s="30"/>
      <c r="M56" s="30"/>
      <c r="N56" s="30"/>
    </row>
    <row r="57" spans="2:14" ht="15">
      <c r="B57" s="19">
        <v>48</v>
      </c>
      <c r="C57" s="29" t="s">
        <v>131</v>
      </c>
      <c r="D57" s="30"/>
      <c r="E57" s="30" t="s">
        <v>97</v>
      </c>
      <c r="F57" s="30"/>
      <c r="G57" s="30"/>
      <c r="H57" s="30"/>
      <c r="I57" s="30"/>
      <c r="J57" s="30"/>
      <c r="K57" s="30"/>
      <c r="L57" s="30"/>
      <c r="M57" s="30"/>
      <c r="N57" s="30"/>
    </row>
    <row r="58" spans="2:14" ht="15">
      <c r="B58" s="19">
        <v>49</v>
      </c>
      <c r="C58" s="29" t="s">
        <v>132</v>
      </c>
      <c r="D58" s="30"/>
      <c r="E58" s="30" t="s">
        <v>140</v>
      </c>
      <c r="F58" s="30"/>
      <c r="G58" s="30"/>
      <c r="H58" s="30"/>
      <c r="I58" s="30"/>
      <c r="J58" s="30"/>
      <c r="K58" s="30"/>
      <c r="L58" s="30"/>
      <c r="M58" s="30"/>
      <c r="N58" s="30"/>
    </row>
    <row r="59" spans="2:14" ht="15">
      <c r="B59" s="19">
        <v>50</v>
      </c>
      <c r="C59" s="29" t="s">
        <v>133</v>
      </c>
      <c r="D59" s="30"/>
      <c r="E59" s="30" t="s">
        <v>45</v>
      </c>
      <c r="F59" s="30"/>
      <c r="G59" s="30"/>
      <c r="H59" s="30"/>
      <c r="I59" s="30"/>
      <c r="J59" s="30"/>
      <c r="K59" s="30"/>
      <c r="L59" s="30"/>
      <c r="M59" s="30"/>
      <c r="N59" s="30"/>
    </row>
    <row r="60" spans="3:14" ht="15.75" thickBot="1"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</row>
    <row r="62" ht="15">
      <c r="C62" s="19" t="s">
        <v>134</v>
      </c>
    </row>
    <row r="63" ht="15">
      <c r="C63" s="19" t="s">
        <v>151</v>
      </c>
    </row>
    <row r="64" ht="15">
      <c r="C64" s="19" t="s">
        <v>152</v>
      </c>
    </row>
  </sheetData>
  <printOptions horizontalCentered="1" verticalCentered="1"/>
  <pageMargins left="0.7874015748031497" right="0.7874015748031497" top="0.7874015748031497" bottom="0.7874015748031497" header="0" footer="0"/>
  <pageSetup fitToHeight="1" fitToWidth="1" horizontalDpi="300" verticalDpi="300" orientation="portrait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24"/>
  <sheetViews>
    <sheetView zoomScale="75" zoomScaleNormal="75" workbookViewId="0" topLeftCell="A1">
      <selection activeCell="A1" sqref="A1"/>
    </sheetView>
  </sheetViews>
  <sheetFormatPr defaultColWidth="11.00390625" defaultRowHeight="15.75"/>
  <cols>
    <col min="1" max="1" width="4.875" style="0" customWidth="1"/>
    <col min="2" max="2" width="1.75390625" style="0" customWidth="1"/>
    <col min="3" max="3" width="10.50390625" style="0" customWidth="1"/>
    <col min="4" max="6" width="7.75390625" style="0" customWidth="1"/>
    <col min="7" max="7" width="14.625" style="0" customWidth="1"/>
    <col min="8" max="9" width="9.625" style="0" customWidth="1"/>
    <col min="10" max="10" width="11.625" style="0" customWidth="1"/>
    <col min="11" max="11" width="9.625" style="0" customWidth="1"/>
    <col min="12" max="12" width="11.625" style="0" customWidth="1"/>
    <col min="13" max="13" width="12.625" style="0" customWidth="1"/>
    <col min="14" max="14" width="13.75390625" style="0" customWidth="1"/>
    <col min="15" max="15" width="14.00390625" style="0" customWidth="1"/>
    <col min="16" max="16" width="1.75390625" style="0" customWidth="1"/>
    <col min="17" max="17" width="12.75390625" style="0" customWidth="1"/>
    <col min="18" max="18" width="1.75390625" style="5" customWidth="1"/>
    <col min="19" max="19" width="4.875" style="0" customWidth="1"/>
    <col min="20" max="20" width="1.75390625" style="0" customWidth="1"/>
    <col min="21" max="21" width="10.50390625" style="0" customWidth="1"/>
    <col min="22" max="24" width="7.75390625" style="0" customWidth="1"/>
    <col min="25" max="25" width="14.625" style="0" customWidth="1"/>
    <col min="26" max="27" width="9.625" style="0" customWidth="1"/>
    <col min="28" max="28" width="11.625" style="0" customWidth="1"/>
    <col min="29" max="29" width="9.625" style="0" customWidth="1"/>
    <col min="30" max="30" width="11.625" style="0" customWidth="1"/>
    <col min="31" max="31" width="12.625" style="0" customWidth="1"/>
    <col min="32" max="32" width="13.75390625" style="0" customWidth="1"/>
    <col min="33" max="33" width="14.00390625" style="0" customWidth="1"/>
    <col min="34" max="34" width="1.75390625" style="0" customWidth="1"/>
    <col min="35" max="35" width="12.75390625" style="0" customWidth="1"/>
    <col min="36" max="36" width="1.75390625" style="6" customWidth="1"/>
    <col min="37" max="37" width="4.875" style="0" customWidth="1"/>
    <col min="38" max="38" width="1.75390625" style="0" customWidth="1"/>
    <col min="39" max="39" width="10.50390625" style="0" customWidth="1"/>
    <col min="40" max="42" width="7.75390625" style="0" customWidth="1"/>
    <col min="43" max="43" width="14.625" style="0" customWidth="1"/>
    <col min="44" max="45" width="9.625" style="0" customWidth="1"/>
    <col min="46" max="46" width="11.625" style="0" customWidth="1"/>
    <col min="47" max="47" width="9.625" style="0" customWidth="1"/>
    <col min="48" max="48" width="11.625" style="0" customWidth="1"/>
    <col min="49" max="49" width="12.625" style="0" customWidth="1"/>
    <col min="50" max="50" width="13.75390625" style="0" customWidth="1"/>
    <col min="51" max="51" width="14.00390625" style="0" customWidth="1"/>
    <col min="52" max="52" width="1.75390625" style="0" customWidth="1"/>
    <col min="53" max="53" width="12.75390625" style="0" customWidth="1"/>
    <col min="54" max="54" width="1.75390625" style="5" customWidth="1"/>
    <col min="55" max="55" width="4.875" style="0" customWidth="1"/>
    <col min="56" max="56" width="1.75390625" style="0" customWidth="1"/>
    <col min="57" max="57" width="10.50390625" style="0" customWidth="1"/>
    <col min="58" max="60" width="7.75390625" style="0" customWidth="1"/>
    <col min="61" max="61" width="14.625" style="0" customWidth="1"/>
    <col min="62" max="63" width="9.625" style="0" customWidth="1"/>
    <col min="64" max="64" width="11.625" style="0" customWidth="1"/>
    <col min="65" max="65" width="9.625" style="0" customWidth="1"/>
    <col min="66" max="66" width="11.625" style="0" customWidth="1"/>
    <col min="67" max="67" width="12.625" style="0" customWidth="1"/>
    <col min="68" max="68" width="13.75390625" style="0" customWidth="1"/>
    <col min="69" max="69" width="14.00390625" style="0" customWidth="1"/>
    <col min="70" max="70" width="1.75390625" style="0" customWidth="1"/>
    <col min="71" max="71" width="12.75390625" style="0" customWidth="1"/>
    <col min="72" max="72" width="1.75390625" style="5" customWidth="1"/>
    <col min="73" max="73" width="4.875" style="0" customWidth="1"/>
    <col min="74" max="74" width="1.75390625" style="0" customWidth="1"/>
    <col min="75" max="75" width="10.50390625" style="0" customWidth="1"/>
    <col min="76" max="78" width="7.75390625" style="0" customWidth="1"/>
    <col min="79" max="79" width="14.625" style="0" customWidth="1"/>
    <col min="80" max="81" width="9.625" style="0" customWidth="1"/>
    <col min="82" max="82" width="11.625" style="0" customWidth="1"/>
    <col min="83" max="83" width="9.625" style="0" customWidth="1"/>
    <col min="84" max="84" width="11.625" style="0" customWidth="1"/>
    <col min="85" max="85" width="12.625" style="0" customWidth="1"/>
    <col min="86" max="86" width="13.75390625" style="0" customWidth="1"/>
    <col min="87" max="87" width="14.00390625" style="0" customWidth="1"/>
    <col min="88" max="88" width="1.75390625" style="0" customWidth="1"/>
    <col min="89" max="89" width="12.75390625" style="0" customWidth="1"/>
    <col min="90" max="90" width="1.75390625" style="5" customWidth="1"/>
  </cols>
  <sheetData>
    <row r="1" spans="1:73" ht="15">
      <c r="A1" t="s">
        <v>81</v>
      </c>
      <c r="S1" t="s">
        <v>82</v>
      </c>
      <c r="AK1" t="s">
        <v>83</v>
      </c>
      <c r="BC1" t="s">
        <v>84</v>
      </c>
      <c r="BU1" t="s">
        <v>85</v>
      </c>
    </row>
    <row r="2" spans="1:73" ht="17.25">
      <c r="A2" s="2" t="s">
        <v>86</v>
      </c>
      <c r="S2" s="2" t="s">
        <v>86</v>
      </c>
      <c r="AK2" s="2" t="s">
        <v>86</v>
      </c>
      <c r="BC2" s="2" t="s">
        <v>86</v>
      </c>
      <c r="BU2" s="2" t="s">
        <v>86</v>
      </c>
    </row>
    <row r="3" spans="19:73" ht="15">
      <c r="S3" s="1" t="s">
        <v>40</v>
      </c>
      <c r="AK3" s="1" t="s">
        <v>42</v>
      </c>
      <c r="BC3" s="1" t="s">
        <v>140</v>
      </c>
      <c r="BU3" s="1" t="s">
        <v>45</v>
      </c>
    </row>
    <row r="4" spans="1:73" ht="15">
      <c r="A4" t="s">
        <v>2</v>
      </c>
      <c r="BC4" t="s">
        <v>2</v>
      </c>
      <c r="BU4" t="s">
        <v>2</v>
      </c>
    </row>
    <row r="5" spans="1:73" ht="15">
      <c r="A5" t="s">
        <v>3</v>
      </c>
      <c r="S5" t="s">
        <v>135</v>
      </c>
      <c r="AK5" t="s">
        <v>136</v>
      </c>
      <c r="BC5" t="s">
        <v>141</v>
      </c>
      <c r="BU5" t="s">
        <v>39</v>
      </c>
    </row>
    <row r="6" ht="15.75" thickBot="1"/>
    <row r="7" spans="1:89" ht="1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8" t="s">
        <v>17</v>
      </c>
      <c r="O7" s="37"/>
      <c r="P7" s="37"/>
      <c r="Q7" s="37"/>
      <c r="R7" s="44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8" t="s">
        <v>17</v>
      </c>
      <c r="AG7" s="37"/>
      <c r="AH7" s="37"/>
      <c r="AI7" s="37"/>
      <c r="AJ7" s="45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8" t="s">
        <v>17</v>
      </c>
      <c r="AY7" s="37"/>
      <c r="AZ7" s="37"/>
      <c r="BA7" s="37"/>
      <c r="BB7" s="44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8" t="s">
        <v>17</v>
      </c>
      <c r="BQ7" s="37"/>
      <c r="BR7" s="37"/>
      <c r="BS7" s="37"/>
      <c r="BT7" s="44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8" t="s">
        <v>17</v>
      </c>
      <c r="CI7" s="37"/>
      <c r="CJ7" s="37"/>
      <c r="CK7" s="37"/>
    </row>
    <row r="8" spans="1:89" ht="15">
      <c r="A8" s="13"/>
      <c r="B8" s="13"/>
      <c r="C8" s="36" t="s">
        <v>4</v>
      </c>
      <c r="D8" s="13"/>
      <c r="E8" s="13"/>
      <c r="F8" s="13"/>
      <c r="G8" s="36" t="s">
        <v>9</v>
      </c>
      <c r="H8" s="13"/>
      <c r="I8" s="13"/>
      <c r="J8" s="36" t="s">
        <v>13</v>
      </c>
      <c r="K8" s="13"/>
      <c r="L8" s="13"/>
      <c r="M8" s="36" t="s">
        <v>15</v>
      </c>
      <c r="N8" s="36" t="s">
        <v>18</v>
      </c>
      <c r="O8" s="36" t="s">
        <v>18</v>
      </c>
      <c r="P8" s="36"/>
      <c r="Q8" s="11" t="s">
        <v>21</v>
      </c>
      <c r="R8" s="44"/>
      <c r="S8" s="13"/>
      <c r="T8" s="13"/>
      <c r="U8" s="36" t="s">
        <v>4</v>
      </c>
      <c r="V8" s="13"/>
      <c r="W8" s="13"/>
      <c r="X8" s="13"/>
      <c r="Y8" s="36" t="s">
        <v>9</v>
      </c>
      <c r="Z8" s="13"/>
      <c r="AA8" s="13"/>
      <c r="AB8" s="36" t="s">
        <v>13</v>
      </c>
      <c r="AC8" s="13"/>
      <c r="AD8" s="13"/>
      <c r="AE8" s="36" t="s">
        <v>15</v>
      </c>
      <c r="AF8" s="36" t="s">
        <v>18</v>
      </c>
      <c r="AG8" s="36" t="s">
        <v>18</v>
      </c>
      <c r="AH8" s="36"/>
      <c r="AI8" s="11" t="s">
        <v>21</v>
      </c>
      <c r="AJ8" s="45"/>
      <c r="AK8" s="13"/>
      <c r="AL8" s="13"/>
      <c r="AM8" s="36" t="s">
        <v>4</v>
      </c>
      <c r="AN8" s="13"/>
      <c r="AO8" s="13"/>
      <c r="AP8" s="13"/>
      <c r="AQ8" s="36" t="s">
        <v>9</v>
      </c>
      <c r="AR8" s="13"/>
      <c r="AS8" s="13"/>
      <c r="AT8" s="36" t="s">
        <v>13</v>
      </c>
      <c r="AU8" s="13"/>
      <c r="AV8" s="13"/>
      <c r="AW8" s="36" t="s">
        <v>15</v>
      </c>
      <c r="AX8" s="36" t="s">
        <v>18</v>
      </c>
      <c r="AY8" s="36" t="s">
        <v>18</v>
      </c>
      <c r="AZ8" s="36"/>
      <c r="BA8" s="11" t="s">
        <v>21</v>
      </c>
      <c r="BB8" s="44"/>
      <c r="BC8" s="13"/>
      <c r="BD8" s="13"/>
      <c r="BE8" s="36" t="s">
        <v>4</v>
      </c>
      <c r="BF8" s="13"/>
      <c r="BG8" s="13"/>
      <c r="BH8" s="13"/>
      <c r="BI8" s="36" t="s">
        <v>9</v>
      </c>
      <c r="BJ8" s="13"/>
      <c r="BK8" s="13"/>
      <c r="BL8" s="36" t="s">
        <v>13</v>
      </c>
      <c r="BM8" s="13"/>
      <c r="BN8" s="13"/>
      <c r="BO8" s="36" t="s">
        <v>15</v>
      </c>
      <c r="BP8" s="36" t="s">
        <v>18</v>
      </c>
      <c r="BQ8" s="36" t="s">
        <v>18</v>
      </c>
      <c r="BR8" s="36"/>
      <c r="BS8" s="11" t="s">
        <v>21</v>
      </c>
      <c r="BT8" s="44"/>
      <c r="BU8" s="13"/>
      <c r="BV8" s="13"/>
      <c r="BW8" s="36" t="s">
        <v>4</v>
      </c>
      <c r="BX8" s="13"/>
      <c r="BY8" s="13"/>
      <c r="BZ8" s="13"/>
      <c r="CA8" s="36" t="s">
        <v>9</v>
      </c>
      <c r="CB8" s="13"/>
      <c r="CC8" s="13"/>
      <c r="CD8" s="36" t="s">
        <v>13</v>
      </c>
      <c r="CE8" s="13"/>
      <c r="CF8" s="13"/>
      <c r="CG8" s="36" t="s">
        <v>15</v>
      </c>
      <c r="CH8" s="36" t="s">
        <v>18</v>
      </c>
      <c r="CI8" s="36" t="s">
        <v>18</v>
      </c>
      <c r="CJ8" s="36"/>
      <c r="CK8" s="11" t="s">
        <v>21</v>
      </c>
    </row>
    <row r="9" spans="1:89" ht="15">
      <c r="A9" s="13"/>
      <c r="B9" s="13"/>
      <c r="C9" s="12" t="s">
        <v>5</v>
      </c>
      <c r="D9" s="10" t="s">
        <v>6</v>
      </c>
      <c r="E9" s="10" t="s">
        <v>7</v>
      </c>
      <c r="F9" s="10" t="s">
        <v>8</v>
      </c>
      <c r="G9" s="12" t="s">
        <v>10</v>
      </c>
      <c r="H9" s="10" t="s">
        <v>11</v>
      </c>
      <c r="I9" s="10" t="s">
        <v>12</v>
      </c>
      <c r="J9" s="12" t="s">
        <v>14</v>
      </c>
      <c r="K9" s="10" t="s">
        <v>22</v>
      </c>
      <c r="L9" s="10" t="s">
        <v>23</v>
      </c>
      <c r="M9" s="12" t="s">
        <v>16</v>
      </c>
      <c r="N9" s="12" t="s">
        <v>19</v>
      </c>
      <c r="O9" s="12" t="s">
        <v>20</v>
      </c>
      <c r="P9" s="12"/>
      <c r="Q9" s="12"/>
      <c r="R9" s="44"/>
      <c r="S9" s="13"/>
      <c r="T9" s="13"/>
      <c r="U9" s="12" t="s">
        <v>5</v>
      </c>
      <c r="V9" s="10" t="s">
        <v>6</v>
      </c>
      <c r="W9" s="10" t="s">
        <v>7</v>
      </c>
      <c r="X9" s="10" t="s">
        <v>8</v>
      </c>
      <c r="Y9" s="12" t="s">
        <v>10</v>
      </c>
      <c r="Z9" s="10" t="s">
        <v>11</v>
      </c>
      <c r="AA9" s="10" t="s">
        <v>12</v>
      </c>
      <c r="AB9" s="12" t="s">
        <v>14</v>
      </c>
      <c r="AC9" s="10" t="s">
        <v>22</v>
      </c>
      <c r="AD9" s="10" t="s">
        <v>23</v>
      </c>
      <c r="AE9" s="12" t="s">
        <v>16</v>
      </c>
      <c r="AF9" s="12" t="s">
        <v>19</v>
      </c>
      <c r="AG9" s="12" t="s">
        <v>20</v>
      </c>
      <c r="AH9" s="12"/>
      <c r="AI9" s="12"/>
      <c r="AJ9" s="45"/>
      <c r="AK9" s="13"/>
      <c r="AL9" s="13"/>
      <c r="AM9" s="12" t="s">
        <v>5</v>
      </c>
      <c r="AN9" s="10" t="s">
        <v>6</v>
      </c>
      <c r="AO9" s="10" t="s">
        <v>7</v>
      </c>
      <c r="AP9" s="10" t="s">
        <v>8</v>
      </c>
      <c r="AQ9" s="12" t="s">
        <v>10</v>
      </c>
      <c r="AR9" s="10" t="s">
        <v>11</v>
      </c>
      <c r="AS9" s="10" t="s">
        <v>12</v>
      </c>
      <c r="AT9" s="12" t="s">
        <v>14</v>
      </c>
      <c r="AU9" s="10" t="s">
        <v>22</v>
      </c>
      <c r="AV9" s="10" t="s">
        <v>23</v>
      </c>
      <c r="AW9" s="12" t="s">
        <v>16</v>
      </c>
      <c r="AX9" s="12" t="s">
        <v>19</v>
      </c>
      <c r="AY9" s="12" t="s">
        <v>20</v>
      </c>
      <c r="AZ9" s="12"/>
      <c r="BA9" s="12"/>
      <c r="BB9" s="44"/>
      <c r="BC9" s="13"/>
      <c r="BD9" s="13"/>
      <c r="BE9" s="12" t="s">
        <v>5</v>
      </c>
      <c r="BF9" s="10" t="s">
        <v>6</v>
      </c>
      <c r="BG9" s="10" t="s">
        <v>7</v>
      </c>
      <c r="BH9" s="10" t="s">
        <v>8</v>
      </c>
      <c r="BI9" s="12" t="s">
        <v>10</v>
      </c>
      <c r="BJ9" s="10" t="s">
        <v>11</v>
      </c>
      <c r="BK9" s="10" t="s">
        <v>12</v>
      </c>
      <c r="BL9" s="12" t="s">
        <v>14</v>
      </c>
      <c r="BM9" s="10" t="s">
        <v>22</v>
      </c>
      <c r="BN9" s="10" t="s">
        <v>23</v>
      </c>
      <c r="BO9" s="12" t="s">
        <v>16</v>
      </c>
      <c r="BP9" s="12" t="s">
        <v>19</v>
      </c>
      <c r="BQ9" s="12" t="s">
        <v>20</v>
      </c>
      <c r="BR9" s="12"/>
      <c r="BS9" s="12"/>
      <c r="BT9" s="44"/>
      <c r="BU9" s="13"/>
      <c r="BV9" s="13"/>
      <c r="BW9" s="12" t="s">
        <v>5</v>
      </c>
      <c r="BX9" s="10" t="s">
        <v>6</v>
      </c>
      <c r="BY9" s="10" t="s">
        <v>7</v>
      </c>
      <c r="BZ9" s="10" t="s">
        <v>8</v>
      </c>
      <c r="CA9" s="12" t="s">
        <v>10</v>
      </c>
      <c r="CB9" s="10" t="s">
        <v>11</v>
      </c>
      <c r="CC9" s="10" t="s">
        <v>12</v>
      </c>
      <c r="CD9" s="12" t="s">
        <v>14</v>
      </c>
      <c r="CE9" s="10" t="s">
        <v>22</v>
      </c>
      <c r="CF9" s="10" t="s">
        <v>23</v>
      </c>
      <c r="CG9" s="12" t="s">
        <v>16</v>
      </c>
      <c r="CH9" s="12" t="s">
        <v>19</v>
      </c>
      <c r="CI9" s="12" t="s">
        <v>20</v>
      </c>
      <c r="CJ9" s="12"/>
      <c r="CK9" s="12"/>
    </row>
    <row r="10" spans="1:89" ht="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44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45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44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44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</row>
    <row r="11" spans="1:89" ht="15">
      <c r="A11" s="47">
        <v>2008</v>
      </c>
      <c r="B11" s="36"/>
      <c r="C11" s="7">
        <f>'1. Menor CV'!C11+'3. Major CV'!C11+'5. Vehicles ... CV '!C11</f>
        <v>45101</v>
      </c>
      <c r="D11" s="7">
        <f>'1. Menor CV'!D11+'3. Major CV'!D11+'5. Vehicles ... CV '!D11</f>
        <v>29821</v>
      </c>
      <c r="E11" s="7">
        <f>'1. Menor CV'!E11+'3. Major CV'!E11+'5. Vehicles ... CV '!E11</f>
        <v>9993</v>
      </c>
      <c r="F11" s="7">
        <f>'1. Menor CV'!F11+'3. Major CV'!F11+'5. Vehicles ... CV '!F11</f>
        <v>4266</v>
      </c>
      <c r="G11" s="7">
        <f>D11+E11+F11</f>
        <v>44080</v>
      </c>
      <c r="H11" s="7">
        <f>'1. Menor CV'!H11+'3. Major CV'!H11+'5. Vehicles ... CV '!H11</f>
        <v>2525</v>
      </c>
      <c r="I11" s="7">
        <f>'1. Menor CV'!I11+'3. Major CV'!I11+'5. Vehicles ... CV '!I11</f>
        <v>1244</v>
      </c>
      <c r="J11" s="7">
        <f>H11+I11</f>
        <v>3769</v>
      </c>
      <c r="K11" s="7">
        <f>'1. Menor CV'!K11+'3. Major CV'!K11+'5. Vehicles ... CV '!K11</f>
        <v>316</v>
      </c>
      <c r="L11" s="7">
        <f>'1. Menor CV'!L11+'3. Major CV'!L11+'5. Vehicles ... CV '!L11</f>
        <v>157</v>
      </c>
      <c r="M11" s="7">
        <f>K11+L11</f>
        <v>473</v>
      </c>
      <c r="N11" s="7">
        <f>'1. Menor CV'!N11+'3. Major CV'!N11+'5. Vehicles ... CV '!N11</f>
        <v>101</v>
      </c>
      <c r="O11" s="7">
        <f>'1. Menor CV'!O11+'3. Major CV'!O11+'5. Vehicles ... CV '!O11</f>
        <v>32</v>
      </c>
      <c r="P11" s="7"/>
      <c r="Q11" s="7">
        <f>C11+G11+J11+M11+N11+O11</f>
        <v>93556</v>
      </c>
      <c r="R11" s="44"/>
      <c r="S11" s="13"/>
      <c r="T11" s="36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45"/>
      <c r="AK11" s="13"/>
      <c r="AL11" s="36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44"/>
      <c r="BC11" s="39">
        <v>2008</v>
      </c>
      <c r="BD11" s="36"/>
      <c r="BE11" s="8">
        <v>100</v>
      </c>
      <c r="BF11" s="8">
        <v>100</v>
      </c>
      <c r="BG11" s="8">
        <v>100</v>
      </c>
      <c r="BH11" s="8">
        <v>100</v>
      </c>
      <c r="BI11" s="8">
        <v>100</v>
      </c>
      <c r="BJ11" s="8">
        <v>100</v>
      </c>
      <c r="BK11" s="8">
        <v>100</v>
      </c>
      <c r="BL11" s="8">
        <v>100</v>
      </c>
      <c r="BM11" s="8">
        <v>100</v>
      </c>
      <c r="BN11" s="8">
        <v>100</v>
      </c>
      <c r="BO11" s="8">
        <v>100</v>
      </c>
      <c r="BP11" s="8">
        <v>100</v>
      </c>
      <c r="BQ11" s="8">
        <v>100</v>
      </c>
      <c r="BR11" s="8"/>
      <c r="BS11" s="8">
        <v>100</v>
      </c>
      <c r="BT11" s="44"/>
      <c r="BU11" s="39">
        <v>2008</v>
      </c>
      <c r="BV11" s="36"/>
      <c r="BW11" s="15">
        <f>C11/$Q$11*100</f>
        <v>48.207490700756765</v>
      </c>
      <c r="BX11" s="15">
        <f>D11/$Q$11*100</f>
        <v>31.875026721963316</v>
      </c>
      <c r="BY11" s="15">
        <f aca="true" t="shared" si="0" ref="BY11:CK11">E11/$Q$11*100</f>
        <v>10.681303176706999</v>
      </c>
      <c r="BZ11" s="15">
        <f t="shared" si="0"/>
        <v>4.559835820257386</v>
      </c>
      <c r="CA11" s="15">
        <f t="shared" si="0"/>
        <v>47.1161657189277</v>
      </c>
      <c r="CB11" s="15">
        <f t="shared" si="0"/>
        <v>2.698918294924965</v>
      </c>
      <c r="CC11" s="15">
        <f t="shared" si="0"/>
        <v>1.3296848946085766</v>
      </c>
      <c r="CD11" s="15">
        <f t="shared" si="0"/>
        <v>4.028603189533541</v>
      </c>
      <c r="CE11" s="15">
        <f t="shared" si="0"/>
        <v>0.33776561631536195</v>
      </c>
      <c r="CF11" s="15">
        <f t="shared" si="0"/>
        <v>0.1678139296250374</v>
      </c>
      <c r="CG11" s="15">
        <f t="shared" si="0"/>
        <v>0.5055795459403993</v>
      </c>
      <c r="CH11" s="15">
        <f t="shared" si="0"/>
        <v>0.10795673179699859</v>
      </c>
      <c r="CI11" s="15">
        <f t="shared" si="0"/>
        <v>0.034204113044593615</v>
      </c>
      <c r="CJ11" s="15"/>
      <c r="CK11" s="15">
        <f t="shared" si="0"/>
        <v>100</v>
      </c>
    </row>
    <row r="12" spans="1:89" ht="15">
      <c r="A12" s="41">
        <v>2009</v>
      </c>
      <c r="B12" s="41"/>
      <c r="C12" s="16">
        <f>'1. Menor CV'!C12+'3. Major CV'!C12+'5. Vehicles ... CV '!C12</f>
        <v>44877</v>
      </c>
      <c r="D12" s="16">
        <f>'1. Menor CV'!D12+'3. Major CV'!D12+'5. Vehicles ... CV '!D12</f>
        <v>28921</v>
      </c>
      <c r="E12" s="16">
        <f>'1. Menor CV'!E12+'3. Major CV'!E12+'5. Vehicles ... CV '!E12</f>
        <v>9883</v>
      </c>
      <c r="F12" s="16">
        <f>'1. Menor CV'!F12+'3. Major CV'!F12+'5. Vehicles ... CV '!F12</f>
        <v>4032</v>
      </c>
      <c r="G12" s="16">
        <f>D12+E12+F12</f>
        <v>42836</v>
      </c>
      <c r="H12" s="16">
        <f>'1. Menor CV'!H12+'3. Major CV'!H12+'5. Vehicles ... CV '!H12</f>
        <v>2329</v>
      </c>
      <c r="I12" s="16">
        <f>'1. Menor CV'!I12+'3. Major CV'!I12+'5. Vehicles ... CV '!I12</f>
        <v>1113</v>
      </c>
      <c r="J12" s="16">
        <f>H12+I12</f>
        <v>3442</v>
      </c>
      <c r="K12" s="16">
        <f>'1. Menor CV'!K12+'3. Major CV'!K12+'5. Vehicles ... CV '!K12</f>
        <v>278</v>
      </c>
      <c r="L12" s="16">
        <f>'1. Menor CV'!L12+'3. Major CV'!L12+'5. Vehicles ... CV '!L12</f>
        <v>149</v>
      </c>
      <c r="M12" s="16">
        <f>K12+L12</f>
        <v>427</v>
      </c>
      <c r="N12" s="16">
        <f>'1. Menor CV'!N12+'3. Major CV'!N12+'5. Vehicles ... CV '!N12</f>
        <v>88</v>
      </c>
      <c r="O12" s="16">
        <f>'1. Menor CV'!O12+'3. Major CV'!O12+'5. Vehicles ... CV '!O12</f>
        <v>34</v>
      </c>
      <c r="P12" s="16"/>
      <c r="Q12" s="16">
        <f>C12+G12+J12+M12+N12+O12</f>
        <v>91704</v>
      </c>
      <c r="R12" s="44"/>
      <c r="S12" s="39">
        <v>2008</v>
      </c>
      <c r="T12" s="39"/>
      <c r="U12" s="40">
        <f aca="true" t="shared" si="1" ref="U12:AG14">C12/C11*100-100</f>
        <v>-0.4966630451652918</v>
      </c>
      <c r="V12" s="40">
        <f t="shared" si="1"/>
        <v>-3.018007444418359</v>
      </c>
      <c r="W12" s="40">
        <f t="shared" si="1"/>
        <v>-1.1007705393775638</v>
      </c>
      <c r="X12" s="40">
        <f t="shared" si="1"/>
        <v>-5.485232067510552</v>
      </c>
      <c r="Y12" s="40">
        <f t="shared" si="1"/>
        <v>-2.8221415607985563</v>
      </c>
      <c r="Z12" s="40">
        <f t="shared" si="1"/>
        <v>-7.762376237623755</v>
      </c>
      <c r="AA12" s="40">
        <f t="shared" si="1"/>
        <v>-10.530546623794208</v>
      </c>
      <c r="AB12" s="40">
        <f t="shared" si="1"/>
        <v>-8.6760413902892</v>
      </c>
      <c r="AC12" s="40">
        <f t="shared" si="1"/>
        <v>-12.0253164556962</v>
      </c>
      <c r="AD12" s="40">
        <f t="shared" si="1"/>
        <v>-5.095541401273891</v>
      </c>
      <c r="AE12" s="40">
        <f t="shared" si="1"/>
        <v>-9.725158562367866</v>
      </c>
      <c r="AF12" s="40">
        <f t="shared" si="1"/>
        <v>-12.871287128712865</v>
      </c>
      <c r="AG12" s="40">
        <f t="shared" si="1"/>
        <v>6.25</v>
      </c>
      <c r="AH12" s="40"/>
      <c r="AI12" s="40">
        <f>Q12/Q11*100-100</f>
        <v>-1.979563042455851</v>
      </c>
      <c r="AJ12" s="45"/>
      <c r="AK12" s="39">
        <v>2008</v>
      </c>
      <c r="AL12" s="39"/>
      <c r="AM12" s="43">
        <f aca="true" t="shared" si="2" ref="AM12:AY14">C12-C11</f>
        <v>-224</v>
      </c>
      <c r="AN12" s="43">
        <f>D12-D11</f>
        <v>-900</v>
      </c>
      <c r="AO12" s="43">
        <f t="shared" si="2"/>
        <v>-110</v>
      </c>
      <c r="AP12" s="43">
        <f t="shared" si="2"/>
        <v>-234</v>
      </c>
      <c r="AQ12" s="43">
        <f t="shared" si="2"/>
        <v>-1244</v>
      </c>
      <c r="AR12" s="43">
        <f t="shared" si="2"/>
        <v>-196</v>
      </c>
      <c r="AS12" s="43">
        <f t="shared" si="2"/>
        <v>-131</v>
      </c>
      <c r="AT12" s="43">
        <f t="shared" si="2"/>
        <v>-327</v>
      </c>
      <c r="AU12" s="43">
        <f t="shared" si="2"/>
        <v>-38</v>
      </c>
      <c r="AV12" s="43">
        <f t="shared" si="2"/>
        <v>-8</v>
      </c>
      <c r="AW12" s="43">
        <f t="shared" si="2"/>
        <v>-46</v>
      </c>
      <c r="AX12" s="43">
        <f t="shared" si="2"/>
        <v>-13</v>
      </c>
      <c r="AY12" s="43">
        <f t="shared" si="2"/>
        <v>2</v>
      </c>
      <c r="AZ12" s="43"/>
      <c r="BA12" s="43">
        <f>Q12-Q11</f>
        <v>-1852</v>
      </c>
      <c r="BB12" s="44"/>
      <c r="BC12" s="41">
        <v>2009</v>
      </c>
      <c r="BD12" s="41"/>
      <c r="BE12" s="9">
        <f>C12*100/$C$11</f>
        <v>99.50333695483471</v>
      </c>
      <c r="BF12" s="9">
        <f>D12/$D$11*100</f>
        <v>96.98199255558164</v>
      </c>
      <c r="BG12" s="9">
        <f>E12*100/$E$11</f>
        <v>98.89922946062244</v>
      </c>
      <c r="BH12" s="9">
        <f>F12*100/$F$11</f>
        <v>94.51476793248945</v>
      </c>
      <c r="BI12" s="9">
        <f>G12*100/$G$11</f>
        <v>97.17785843920146</v>
      </c>
      <c r="BJ12" s="9">
        <f>H12*100/$H$11</f>
        <v>92.23762376237623</v>
      </c>
      <c r="BK12" s="9">
        <f>I12*100/$I$11</f>
        <v>89.46945337620579</v>
      </c>
      <c r="BL12" s="9">
        <f>J12*100/$J$11</f>
        <v>91.3239586097108</v>
      </c>
      <c r="BM12" s="9">
        <f>K12*100/$K$11</f>
        <v>87.9746835443038</v>
      </c>
      <c r="BN12" s="9">
        <f>L12*100/$L$11</f>
        <v>94.90445859872611</v>
      </c>
      <c r="BO12" s="9">
        <f>M12*100/$M$11</f>
        <v>90.27484143763213</v>
      </c>
      <c r="BP12" s="9">
        <f>N12*100/$N$11</f>
        <v>87.12871287128714</v>
      </c>
      <c r="BQ12" s="9">
        <f>O12*100/$O$11</f>
        <v>106.25</v>
      </c>
      <c r="BR12" s="9"/>
      <c r="BS12" s="9">
        <f>Q12*100/$Q$11</f>
        <v>98.02043695754415</v>
      </c>
      <c r="BT12" s="44"/>
      <c r="BU12" s="41">
        <v>2009</v>
      </c>
      <c r="BV12" s="41"/>
      <c r="BW12" s="14">
        <f>C12/$Q$13*100</f>
        <v>49.86056330203878</v>
      </c>
      <c r="BX12" s="14">
        <f aca="true" t="shared" si="3" ref="BX12:CK12">D12/$Q$12*100</f>
        <v>31.537337520718832</v>
      </c>
      <c r="BY12" s="14">
        <f t="shared" si="3"/>
        <v>10.777065340661258</v>
      </c>
      <c r="BZ12" s="14">
        <f t="shared" si="3"/>
        <v>4.3967547762365875</v>
      </c>
      <c r="CA12" s="14">
        <f t="shared" si="3"/>
        <v>46.71115763761668</v>
      </c>
      <c r="CB12" s="14">
        <f t="shared" si="3"/>
        <v>2.539692925063247</v>
      </c>
      <c r="CC12" s="14">
        <f t="shared" si="3"/>
        <v>1.2136875163569747</v>
      </c>
      <c r="CD12" s="14">
        <f t="shared" si="3"/>
        <v>3.7533804414202216</v>
      </c>
      <c r="CE12" s="14">
        <f t="shared" si="3"/>
        <v>0.3031492628456774</v>
      </c>
      <c r="CF12" s="14">
        <f t="shared" si="3"/>
        <v>0.16247928116548896</v>
      </c>
      <c r="CG12" s="14">
        <f t="shared" si="3"/>
        <v>0.4656285440111664</v>
      </c>
      <c r="CH12" s="14">
        <f t="shared" si="3"/>
        <v>0.09596091773532234</v>
      </c>
      <c r="CI12" s="14">
        <f t="shared" si="3"/>
        <v>0.037075809125010906</v>
      </c>
      <c r="CJ12" s="14"/>
      <c r="CK12" s="14">
        <f t="shared" si="3"/>
        <v>100</v>
      </c>
    </row>
    <row r="13" spans="1:89" ht="15">
      <c r="A13" s="41">
        <v>2010</v>
      </c>
      <c r="B13" s="41"/>
      <c r="C13" s="16">
        <f>'1. Menor CV'!C13+'3. Major CV'!C13+'5. Vehicles ... CV '!C13</f>
        <v>45051</v>
      </c>
      <c r="D13" s="16">
        <f>'1. Menor CV'!D13+'3. Major CV'!D13+'5. Vehicles ... CV '!D13</f>
        <v>28358</v>
      </c>
      <c r="E13" s="16">
        <f>'1. Menor CV'!E13+'3. Major CV'!E13+'5. Vehicles ... CV '!E13</f>
        <v>9635</v>
      </c>
      <c r="F13" s="16">
        <f>'1. Menor CV'!F13+'3. Major CV'!F13+'5. Vehicles ... CV '!F13</f>
        <v>3967</v>
      </c>
      <c r="G13" s="16">
        <f>D13+E13+F13</f>
        <v>41960</v>
      </c>
      <c r="H13" s="16">
        <f>'1. Menor CV'!H13+'3. Major CV'!H13+'5. Vehicles ... CV '!H13</f>
        <v>1686</v>
      </c>
      <c r="I13" s="16">
        <f>'1. Menor CV'!I13+'3. Major CV'!I13+'5. Vehicles ... CV '!I13</f>
        <v>872</v>
      </c>
      <c r="J13" s="16">
        <f>H13+I13</f>
        <v>2558</v>
      </c>
      <c r="K13" s="16">
        <f>'1. Menor CV'!K13+'3. Major CV'!K13+'5. Vehicles ... CV '!K13</f>
        <v>230</v>
      </c>
      <c r="L13" s="16">
        <f>'1. Menor CV'!L13+'3. Major CV'!L13+'5. Vehicles ... CV '!L13</f>
        <v>109</v>
      </c>
      <c r="M13" s="16">
        <f>K13+L13</f>
        <v>339</v>
      </c>
      <c r="N13" s="16">
        <f>'1. Menor CV'!N13+'3. Major CV'!N13+'5. Vehicles ... CV '!N13</f>
        <v>73</v>
      </c>
      <c r="O13" s="16">
        <f>'1. Menor CV'!O13+'3. Major CV'!O13+'5. Vehicles ... CV '!O13</f>
        <v>24</v>
      </c>
      <c r="P13" s="16"/>
      <c r="Q13" s="16">
        <f>C13+G13+J13+M13+N13+O13</f>
        <v>90005</v>
      </c>
      <c r="R13" s="44"/>
      <c r="S13" s="41">
        <v>2009</v>
      </c>
      <c r="T13" s="41"/>
      <c r="U13" s="14">
        <f t="shared" si="1"/>
        <v>0.38772645230295666</v>
      </c>
      <c r="V13" s="14">
        <f t="shared" si="1"/>
        <v>-1.9466823415511243</v>
      </c>
      <c r="W13" s="14">
        <f t="shared" si="1"/>
        <v>-2.5093595062228076</v>
      </c>
      <c r="X13" s="14">
        <f t="shared" si="1"/>
        <v>-1.6121031746031775</v>
      </c>
      <c r="Y13" s="14">
        <f t="shared" si="1"/>
        <v>-2.045008871043052</v>
      </c>
      <c r="Z13" s="14">
        <f t="shared" si="1"/>
        <v>-27.60841562902533</v>
      </c>
      <c r="AA13" s="14">
        <f t="shared" si="1"/>
        <v>-21.65318957771788</v>
      </c>
      <c r="AB13" s="14">
        <f t="shared" si="1"/>
        <v>-25.682742591516558</v>
      </c>
      <c r="AC13" s="14">
        <f t="shared" si="1"/>
        <v>-17.26618705035972</v>
      </c>
      <c r="AD13" s="14">
        <f t="shared" si="1"/>
        <v>-26.84563758389261</v>
      </c>
      <c r="AE13" s="14">
        <f t="shared" si="1"/>
        <v>-20.60889929742389</v>
      </c>
      <c r="AF13" s="14">
        <f t="shared" si="1"/>
        <v>-17.045454545454547</v>
      </c>
      <c r="AG13" s="14">
        <f t="shared" si="1"/>
        <v>-29.411764705882348</v>
      </c>
      <c r="AH13" s="14"/>
      <c r="AI13" s="14">
        <f>Q13/Q12*100-100</f>
        <v>-1.8526999912762818</v>
      </c>
      <c r="AJ13" s="45"/>
      <c r="AK13" s="41">
        <v>2009</v>
      </c>
      <c r="AL13" s="41"/>
      <c r="AM13" s="16">
        <f t="shared" si="2"/>
        <v>174</v>
      </c>
      <c r="AN13" s="16">
        <f t="shared" si="2"/>
        <v>-563</v>
      </c>
      <c r="AO13" s="16">
        <f t="shared" si="2"/>
        <v>-248</v>
      </c>
      <c r="AP13" s="16">
        <f t="shared" si="2"/>
        <v>-65</v>
      </c>
      <c r="AQ13" s="16">
        <f t="shared" si="2"/>
        <v>-876</v>
      </c>
      <c r="AR13" s="16">
        <f t="shared" si="2"/>
        <v>-643</v>
      </c>
      <c r="AS13" s="16">
        <f t="shared" si="2"/>
        <v>-241</v>
      </c>
      <c r="AT13" s="16">
        <f t="shared" si="2"/>
        <v>-884</v>
      </c>
      <c r="AU13" s="16">
        <f t="shared" si="2"/>
        <v>-48</v>
      </c>
      <c r="AV13" s="16">
        <f t="shared" si="2"/>
        <v>-40</v>
      </c>
      <c r="AW13" s="16">
        <f t="shared" si="2"/>
        <v>-88</v>
      </c>
      <c r="AX13" s="16">
        <f t="shared" si="2"/>
        <v>-15</v>
      </c>
      <c r="AY13" s="16">
        <f t="shared" si="2"/>
        <v>-10</v>
      </c>
      <c r="AZ13" s="16"/>
      <c r="BA13" s="16">
        <f>Q13-Q12</f>
        <v>-1699</v>
      </c>
      <c r="BB13" s="44"/>
      <c r="BC13" s="39">
        <v>2010</v>
      </c>
      <c r="BD13" s="41"/>
      <c r="BE13" s="9">
        <f>C13*100/$C$11</f>
        <v>99.88913771313274</v>
      </c>
      <c r="BF13" s="9">
        <f>D13/$D$11*100</f>
        <v>95.09406123201771</v>
      </c>
      <c r="BG13" s="9">
        <f>E13*100/$E$11</f>
        <v>96.41749224457119</v>
      </c>
      <c r="BH13" s="9">
        <f>F13*100/$F$11</f>
        <v>92.99109235818096</v>
      </c>
      <c r="BI13" s="9">
        <f>G13*100/$G$11</f>
        <v>95.19056261343013</v>
      </c>
      <c r="BJ13" s="9">
        <f>H13*100/$H$11</f>
        <v>66.77227722772277</v>
      </c>
      <c r="BK13" s="9">
        <f>I13*100/$I$11</f>
        <v>70.09646302250803</v>
      </c>
      <c r="BL13" s="9">
        <f>J13*100/$J$11</f>
        <v>67.86946139559565</v>
      </c>
      <c r="BM13" s="9">
        <f>K13*100/$K$11</f>
        <v>72.78481012658227</v>
      </c>
      <c r="BN13" s="9">
        <f>L13*100/$L$11</f>
        <v>69.4267515923567</v>
      </c>
      <c r="BO13" s="9">
        <f>M13*100/$M$11</f>
        <v>71.67019027484143</v>
      </c>
      <c r="BP13" s="9">
        <f>N13*100/$N$11</f>
        <v>72.27722772277228</v>
      </c>
      <c r="BQ13" s="9">
        <f>O13*100/$O$11</f>
        <v>75</v>
      </c>
      <c r="BR13" s="9"/>
      <c r="BS13" s="9">
        <f>Q13*100/$Q$11</f>
        <v>96.20441233058276</v>
      </c>
      <c r="BT13" s="44"/>
      <c r="BU13" s="39">
        <v>2010</v>
      </c>
      <c r="BV13" s="41"/>
      <c r="BW13" s="14">
        <f>C13/$Q$13*100</f>
        <v>50.05388589522804</v>
      </c>
      <c r="BX13" s="14">
        <f aca="true" t="shared" si="4" ref="BX13:CK13">D13/$Q$13*100</f>
        <v>31.50713849230598</v>
      </c>
      <c r="BY13" s="14">
        <f t="shared" si="4"/>
        <v>10.704960835509137</v>
      </c>
      <c r="BZ13" s="14">
        <f t="shared" si="4"/>
        <v>4.407532914838065</v>
      </c>
      <c r="CA13" s="14">
        <f t="shared" si="4"/>
        <v>46.61963224265319</v>
      </c>
      <c r="CB13" s="14">
        <f t="shared" si="4"/>
        <v>1.873229265040831</v>
      </c>
      <c r="CC13" s="14">
        <f t="shared" si="4"/>
        <v>0.9688350647186268</v>
      </c>
      <c r="CD13" s="14">
        <f t="shared" si="4"/>
        <v>2.8420643297594577</v>
      </c>
      <c r="CE13" s="14">
        <f t="shared" si="4"/>
        <v>0.2555413588133993</v>
      </c>
      <c r="CF13" s="14">
        <f t="shared" si="4"/>
        <v>0.12110438308982835</v>
      </c>
      <c r="CG13" s="14">
        <f t="shared" si="4"/>
        <v>0.3766457419032276</v>
      </c>
      <c r="CH13" s="14">
        <f t="shared" si="4"/>
        <v>0.08110660518860063</v>
      </c>
      <c r="CI13" s="14">
        <f t="shared" si="4"/>
        <v>0.026665185267485136</v>
      </c>
      <c r="CJ13" s="14"/>
      <c r="CK13" s="14">
        <f t="shared" si="4"/>
        <v>100</v>
      </c>
    </row>
    <row r="14" spans="1:89" ht="15">
      <c r="A14" s="41">
        <v>2011</v>
      </c>
      <c r="B14" s="41"/>
      <c r="C14" s="16">
        <f>'1. Menor CV'!C14+'3. Major CV'!C14+'5. Vehicles ... CV '!C14</f>
        <v>45888</v>
      </c>
      <c r="D14" s="16">
        <f>'1. Menor CV'!D14+'3. Major CV'!D14+'5. Vehicles ... CV '!D14</f>
        <v>26799</v>
      </c>
      <c r="E14" s="16">
        <f>'1. Menor CV'!E14+'3. Major CV'!E14+'5. Vehicles ... CV '!E14</f>
        <v>9677</v>
      </c>
      <c r="F14" s="16">
        <f>'1. Menor CV'!F14+'3. Major CV'!F14+'5. Vehicles ... CV '!F14</f>
        <v>3892</v>
      </c>
      <c r="G14" s="16">
        <f>D14+E14+F14</f>
        <v>40368</v>
      </c>
      <c r="H14" s="16">
        <f>'1. Menor CV'!H14+'3. Major CV'!H14+'5. Vehicles ... CV '!H14</f>
        <v>1650</v>
      </c>
      <c r="I14" s="16">
        <f>'1. Menor CV'!I14+'3. Major CV'!I14+'5. Vehicles ... CV '!I14</f>
        <v>877</v>
      </c>
      <c r="J14" s="16">
        <f>H14+I14</f>
        <v>2527</v>
      </c>
      <c r="K14" s="16">
        <f>'1. Menor CV'!K14+'3. Major CV'!K14+'5. Vehicles ... CV '!K14</f>
        <v>246</v>
      </c>
      <c r="L14" s="16">
        <f>'1. Menor CV'!L14+'3. Major CV'!L14+'5. Vehicles ... CV '!L14</f>
        <v>117</v>
      </c>
      <c r="M14" s="16">
        <f>K14+L14</f>
        <v>363</v>
      </c>
      <c r="N14" s="16">
        <f>'1. Menor CV'!N14+'3. Major CV'!N14+'5. Vehicles ... CV '!N14</f>
        <v>86</v>
      </c>
      <c r="O14" s="16">
        <f>'1. Menor CV'!O14+'3. Major CV'!O14+'5. Vehicles ... CV '!O14</f>
        <v>28</v>
      </c>
      <c r="P14" s="16"/>
      <c r="Q14" s="16">
        <f>C14+G14+J14+M14+N14+O14</f>
        <v>89260</v>
      </c>
      <c r="R14" s="44"/>
      <c r="S14" s="39">
        <v>2010</v>
      </c>
      <c r="T14" s="41"/>
      <c r="U14" s="14">
        <f t="shared" si="1"/>
        <v>1.8578943863621191</v>
      </c>
      <c r="V14" s="14">
        <f t="shared" si="1"/>
        <v>-5.497566824176602</v>
      </c>
      <c r="W14" s="14">
        <f t="shared" si="1"/>
        <v>0.43591074208615055</v>
      </c>
      <c r="X14" s="14">
        <f t="shared" si="1"/>
        <v>-1.8905974287875011</v>
      </c>
      <c r="Y14" s="14">
        <f t="shared" si="1"/>
        <v>-3.7940896091515697</v>
      </c>
      <c r="Z14" s="14">
        <f t="shared" si="1"/>
        <v>-2.135231316725978</v>
      </c>
      <c r="AA14" s="14">
        <f t="shared" si="1"/>
        <v>0.573394495412856</v>
      </c>
      <c r="AB14" s="14">
        <f t="shared" si="1"/>
        <v>-1.211884284597346</v>
      </c>
      <c r="AC14" s="14">
        <f t="shared" si="1"/>
        <v>6.956521739130437</v>
      </c>
      <c r="AD14" s="14">
        <f t="shared" si="1"/>
        <v>7.339449541284409</v>
      </c>
      <c r="AE14" s="14">
        <f t="shared" si="1"/>
        <v>7.079646017699133</v>
      </c>
      <c r="AF14" s="14">
        <f t="shared" si="1"/>
        <v>17.808219178082197</v>
      </c>
      <c r="AG14" s="14">
        <f t="shared" si="1"/>
        <v>16.66666666666667</v>
      </c>
      <c r="AH14" s="14"/>
      <c r="AI14" s="14">
        <f>Q14/Q13*100-100</f>
        <v>-0.8277317926781933</v>
      </c>
      <c r="AJ14" s="45"/>
      <c r="AK14" s="39">
        <v>2010</v>
      </c>
      <c r="AL14" s="41"/>
      <c r="AM14" s="16">
        <f t="shared" si="2"/>
        <v>837</v>
      </c>
      <c r="AN14" s="16">
        <f t="shared" si="2"/>
        <v>-1559</v>
      </c>
      <c r="AO14" s="16">
        <f t="shared" si="2"/>
        <v>42</v>
      </c>
      <c r="AP14" s="16">
        <f t="shared" si="2"/>
        <v>-75</v>
      </c>
      <c r="AQ14" s="16">
        <f t="shared" si="2"/>
        <v>-1592</v>
      </c>
      <c r="AR14" s="16">
        <f t="shared" si="2"/>
        <v>-36</v>
      </c>
      <c r="AS14" s="16">
        <f t="shared" si="2"/>
        <v>5</v>
      </c>
      <c r="AT14" s="16">
        <f t="shared" si="2"/>
        <v>-31</v>
      </c>
      <c r="AU14" s="16">
        <f t="shared" si="2"/>
        <v>16</v>
      </c>
      <c r="AV14" s="16">
        <f t="shared" si="2"/>
        <v>8</v>
      </c>
      <c r="AW14" s="16">
        <f t="shared" si="2"/>
        <v>24</v>
      </c>
      <c r="AX14" s="16">
        <f t="shared" si="2"/>
        <v>13</v>
      </c>
      <c r="AY14" s="16">
        <f t="shared" si="2"/>
        <v>4</v>
      </c>
      <c r="AZ14" s="16"/>
      <c r="BA14" s="16">
        <f>Q14-Q13</f>
        <v>-745</v>
      </c>
      <c r="BB14" s="44"/>
      <c r="BC14" s="39">
        <v>2011</v>
      </c>
      <c r="BD14" s="41"/>
      <c r="BE14" s="9">
        <f>C14*100/$C$11</f>
        <v>101.74497239529057</v>
      </c>
      <c r="BF14" s="9">
        <f>D14/$D$11*100</f>
        <v>89.86620166996411</v>
      </c>
      <c r="BG14" s="9">
        <f>E14*100/$E$11</f>
        <v>96.83778645051537</v>
      </c>
      <c r="BH14" s="9">
        <f>F14*100/$F$11</f>
        <v>91.23300515705579</v>
      </c>
      <c r="BI14" s="9">
        <f>G14*100/$G$11</f>
        <v>91.57894736842105</v>
      </c>
      <c r="BJ14" s="9">
        <f>H14*100/$H$11</f>
        <v>65.34653465346534</v>
      </c>
      <c r="BK14" s="9">
        <f>I14*100/$I$11</f>
        <v>70.49839228295819</v>
      </c>
      <c r="BL14" s="9">
        <f>J14*100/$J$11</f>
        <v>67.04696205890157</v>
      </c>
      <c r="BM14" s="9">
        <f>K14*100/$K$11</f>
        <v>77.84810126582279</v>
      </c>
      <c r="BN14" s="9">
        <f>L14*100/$L$11</f>
        <v>74.52229299363057</v>
      </c>
      <c r="BO14" s="9">
        <f>M14*100/$M$11</f>
        <v>76.74418604651163</v>
      </c>
      <c r="BP14" s="9">
        <f>N14*100/$N$11</f>
        <v>85.14851485148515</v>
      </c>
      <c r="BQ14" s="9">
        <f>O14*100/$O$11</f>
        <v>87.5</v>
      </c>
      <c r="BR14" s="9"/>
      <c r="BS14" s="9">
        <f>Q14*100/$Q$11</f>
        <v>95.40809782376331</v>
      </c>
      <c r="BT14" s="44"/>
      <c r="BU14" s="39">
        <v>2011</v>
      </c>
      <c r="BV14" s="41"/>
      <c r="BW14" s="14">
        <f>C14/$Q$14*100</f>
        <v>51.40936589737844</v>
      </c>
      <c r="BX14" s="14">
        <f aca="true" t="shared" si="5" ref="BX14:CK14">D14/$Q$14*100</f>
        <v>30.023526775711407</v>
      </c>
      <c r="BY14" s="14">
        <f t="shared" si="5"/>
        <v>10.841362312345955</v>
      </c>
      <c r="BZ14" s="14">
        <f t="shared" si="5"/>
        <v>4.360295765180372</v>
      </c>
      <c r="CA14" s="14">
        <f t="shared" si="5"/>
        <v>45.225184853237735</v>
      </c>
      <c r="CB14" s="14">
        <f t="shared" si="5"/>
        <v>1.8485323773246694</v>
      </c>
      <c r="CC14" s="14">
        <f t="shared" si="5"/>
        <v>0.982522966614385</v>
      </c>
      <c r="CD14" s="14">
        <f t="shared" si="5"/>
        <v>2.8310553439390542</v>
      </c>
      <c r="CE14" s="14">
        <f t="shared" si="5"/>
        <v>0.2755993726193144</v>
      </c>
      <c r="CF14" s="14">
        <f t="shared" si="5"/>
        <v>0.13107775039211295</v>
      </c>
      <c r="CG14" s="14">
        <f t="shared" si="5"/>
        <v>0.4066771230114273</v>
      </c>
      <c r="CH14" s="14">
        <f t="shared" si="5"/>
        <v>0.09634774815146763</v>
      </c>
      <c r="CI14" s="14">
        <f t="shared" si="5"/>
        <v>0.031369034281873175</v>
      </c>
      <c r="CJ14" s="14"/>
      <c r="CK14" s="14">
        <f t="shared" si="5"/>
        <v>100</v>
      </c>
    </row>
    <row r="15" spans="1:89" ht="15.75" thickBot="1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4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5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4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4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</row>
    <row r="17" spans="1:73" ht="15">
      <c r="A17" s="51" t="s">
        <v>139</v>
      </c>
      <c r="S17" s="51" t="s">
        <v>139</v>
      </c>
      <c r="AK17" s="51" t="s">
        <v>139</v>
      </c>
      <c r="BC17" s="51" t="s">
        <v>139</v>
      </c>
      <c r="BU17" s="51" t="s">
        <v>139</v>
      </c>
    </row>
    <row r="18" spans="1:73" ht="15">
      <c r="A18" s="4" t="s">
        <v>147</v>
      </c>
      <c r="S18" s="4" t="s">
        <v>147</v>
      </c>
      <c r="AK18" s="4" t="s">
        <v>147</v>
      </c>
      <c r="BC18" s="4" t="s">
        <v>147</v>
      </c>
      <c r="BU18" s="4" t="s">
        <v>147</v>
      </c>
    </row>
    <row r="19" spans="1:73" ht="15">
      <c r="A19" t="s">
        <v>149</v>
      </c>
      <c r="S19" t="s">
        <v>149</v>
      </c>
      <c r="AK19" t="s">
        <v>149</v>
      </c>
      <c r="BC19" t="s">
        <v>149</v>
      </c>
      <c r="BU19" t="s">
        <v>149</v>
      </c>
    </row>
    <row r="20" spans="1:73" ht="15">
      <c r="A20" t="s">
        <v>148</v>
      </c>
      <c r="S20" t="s">
        <v>148</v>
      </c>
      <c r="AK20" t="s">
        <v>148</v>
      </c>
      <c r="BC20" t="s">
        <v>148</v>
      </c>
      <c r="BU20" t="s">
        <v>148</v>
      </c>
    </row>
    <row r="21" spans="1:73" ht="15">
      <c r="A21" s="4" t="s">
        <v>137</v>
      </c>
      <c r="S21" s="4" t="s">
        <v>137</v>
      </c>
      <c r="AK21" s="4" t="s">
        <v>137</v>
      </c>
      <c r="BC21" s="4" t="s">
        <v>137</v>
      </c>
      <c r="BU21" s="4" t="s">
        <v>137</v>
      </c>
    </row>
    <row r="22" ht="15">
      <c r="A22" s="4"/>
    </row>
    <row r="23" spans="1:55" ht="15">
      <c r="A23" s="4"/>
      <c r="BC23" s="53" t="s">
        <v>150</v>
      </c>
    </row>
    <row r="24" spans="57:71" ht="15.75">
      <c r="BE24" s="55">
        <f>BE14-BE11</f>
        <v>1.7449723952905742</v>
      </c>
      <c r="BF24" s="54">
        <f aca="true" t="shared" si="6" ref="BF24:BS24">BF14-BF11</f>
        <v>-10.133798330035887</v>
      </c>
      <c r="BG24" s="54">
        <f t="shared" si="6"/>
        <v>-3.1622135494846333</v>
      </c>
      <c r="BH24" s="54">
        <f t="shared" si="6"/>
        <v>-8.766994842944214</v>
      </c>
      <c r="BI24" s="55">
        <f t="shared" si="6"/>
        <v>-8.421052631578945</v>
      </c>
      <c r="BJ24" s="54">
        <f t="shared" si="6"/>
        <v>-34.65346534653466</v>
      </c>
      <c r="BK24" s="54">
        <f t="shared" si="6"/>
        <v>-29.501607717041807</v>
      </c>
      <c r="BL24" s="55">
        <f t="shared" si="6"/>
        <v>-32.95303794109843</v>
      </c>
      <c r="BM24" s="54">
        <f t="shared" si="6"/>
        <v>-22.15189873417721</v>
      </c>
      <c r="BN24" s="54">
        <f t="shared" si="6"/>
        <v>-25.477707006369428</v>
      </c>
      <c r="BO24" s="55">
        <f t="shared" si="6"/>
        <v>-23.25581395348837</v>
      </c>
      <c r="BP24" s="55">
        <f t="shared" si="6"/>
        <v>-14.851485148514854</v>
      </c>
      <c r="BQ24" s="55">
        <f t="shared" si="6"/>
        <v>-12.5</v>
      </c>
      <c r="BR24" s="54">
        <f t="shared" si="6"/>
        <v>0</v>
      </c>
      <c r="BS24" s="55">
        <f t="shared" si="6"/>
        <v>-4.591902176236687</v>
      </c>
    </row>
  </sheetData>
  <printOptions horizontalCentered="1" verticalCentered="1"/>
  <pageMargins left="0.7874015748031497" right="0.7874015748031497" top="0.7874015748031497" bottom="0.7874015748031497" header="0" footer="0"/>
  <pageSetup fitToHeight="1" fitToWidth="1" horizontalDpi="300" verticalDpi="3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24"/>
  <sheetViews>
    <sheetView zoomScale="75" zoomScaleNormal="75" workbookViewId="0" topLeftCell="A1">
      <selection activeCell="A1" sqref="A1"/>
    </sheetView>
  </sheetViews>
  <sheetFormatPr defaultColWidth="11.00390625" defaultRowHeight="15.75"/>
  <cols>
    <col min="1" max="1" width="4.875" style="0" customWidth="1"/>
    <col min="2" max="2" width="1.75390625" style="0" customWidth="1"/>
    <col min="3" max="3" width="10.50390625" style="0" customWidth="1"/>
    <col min="4" max="6" width="7.75390625" style="0" customWidth="1"/>
    <col min="7" max="7" width="14.625" style="0" customWidth="1"/>
    <col min="8" max="9" width="9.625" style="0" customWidth="1"/>
    <col min="10" max="10" width="11.625" style="0" customWidth="1"/>
    <col min="11" max="11" width="9.625" style="0" customWidth="1"/>
    <col min="12" max="12" width="11.625" style="0" customWidth="1"/>
    <col min="13" max="13" width="12.625" style="0" customWidth="1"/>
    <col min="14" max="14" width="13.75390625" style="0" customWidth="1"/>
    <col min="15" max="15" width="14.00390625" style="0" customWidth="1"/>
    <col min="16" max="16" width="1.75390625" style="0" customWidth="1"/>
    <col min="17" max="17" width="12.75390625" style="0" customWidth="1"/>
    <col min="18" max="18" width="1.75390625" style="5" customWidth="1"/>
    <col min="19" max="19" width="4.875" style="0" customWidth="1"/>
    <col min="20" max="20" width="1.75390625" style="0" customWidth="1"/>
    <col min="21" max="21" width="10.50390625" style="0" customWidth="1"/>
    <col min="22" max="24" width="7.75390625" style="0" customWidth="1"/>
    <col min="25" max="25" width="14.625" style="0" customWidth="1"/>
    <col min="26" max="27" width="9.625" style="0" customWidth="1"/>
    <col min="28" max="28" width="11.625" style="0" customWidth="1"/>
    <col min="29" max="29" width="9.625" style="0" customWidth="1"/>
    <col min="30" max="30" width="11.625" style="0" customWidth="1"/>
    <col min="31" max="31" width="12.625" style="0" customWidth="1"/>
    <col min="32" max="32" width="13.75390625" style="0" customWidth="1"/>
    <col min="33" max="33" width="14.00390625" style="0" customWidth="1"/>
    <col min="34" max="34" width="1.75390625" style="0" customWidth="1"/>
    <col min="35" max="35" width="12.75390625" style="0" customWidth="1"/>
    <col min="36" max="36" width="1.75390625" style="6" customWidth="1"/>
    <col min="37" max="37" width="4.875" style="0" customWidth="1"/>
    <col min="38" max="38" width="1.75390625" style="0" customWidth="1"/>
    <col min="39" max="39" width="10.50390625" style="0" customWidth="1"/>
    <col min="40" max="42" width="7.75390625" style="0" customWidth="1"/>
    <col min="43" max="43" width="14.625" style="0" customWidth="1"/>
    <col min="44" max="45" width="9.625" style="0" customWidth="1"/>
    <col min="46" max="46" width="11.625" style="0" customWidth="1"/>
    <col min="47" max="47" width="9.625" style="0" customWidth="1"/>
    <col min="48" max="48" width="11.625" style="0" customWidth="1"/>
    <col min="49" max="49" width="12.625" style="0" customWidth="1"/>
    <col min="50" max="50" width="13.75390625" style="0" customWidth="1"/>
    <col min="51" max="51" width="14.00390625" style="0" customWidth="1"/>
    <col min="52" max="52" width="1.75390625" style="0" customWidth="1"/>
    <col min="53" max="53" width="12.75390625" style="0" customWidth="1"/>
    <col min="54" max="54" width="1.75390625" style="5" customWidth="1"/>
    <col min="55" max="55" width="4.875" style="0" customWidth="1"/>
    <col min="56" max="56" width="1.75390625" style="0" customWidth="1"/>
    <col min="57" max="57" width="10.50390625" style="0" customWidth="1"/>
    <col min="58" max="60" width="7.75390625" style="0" customWidth="1"/>
    <col min="61" max="61" width="14.625" style="0" customWidth="1"/>
    <col min="62" max="63" width="9.625" style="0" customWidth="1"/>
    <col min="64" max="64" width="11.625" style="0" customWidth="1"/>
    <col min="65" max="65" width="9.625" style="0" customWidth="1"/>
    <col min="66" max="66" width="11.625" style="0" customWidth="1"/>
    <col min="67" max="67" width="12.625" style="0" customWidth="1"/>
    <col min="68" max="68" width="13.75390625" style="0" customWidth="1"/>
    <col min="69" max="69" width="14.00390625" style="0" customWidth="1"/>
    <col min="70" max="70" width="1.75390625" style="0" customWidth="1"/>
    <col min="71" max="71" width="12.75390625" style="0" customWidth="1"/>
    <col min="72" max="72" width="1.75390625" style="5" customWidth="1"/>
    <col min="73" max="73" width="4.875" style="0" customWidth="1"/>
    <col min="74" max="74" width="1.75390625" style="0" customWidth="1"/>
    <col min="75" max="75" width="10.50390625" style="0" customWidth="1"/>
    <col min="76" max="78" width="7.75390625" style="0" customWidth="1"/>
    <col min="79" max="79" width="14.625" style="0" customWidth="1"/>
    <col min="80" max="81" width="9.625" style="0" customWidth="1"/>
    <col min="82" max="82" width="11.625" style="0" customWidth="1"/>
    <col min="83" max="83" width="9.625" style="0" customWidth="1"/>
    <col min="84" max="84" width="11.625" style="0" customWidth="1"/>
    <col min="85" max="85" width="12.625" style="0" customWidth="1"/>
    <col min="86" max="86" width="13.75390625" style="0" customWidth="1"/>
    <col min="87" max="87" width="14.00390625" style="0" customWidth="1"/>
    <col min="88" max="88" width="1.75390625" style="0" customWidth="1"/>
    <col min="89" max="89" width="12.75390625" style="0" customWidth="1"/>
    <col min="90" max="90" width="1.75390625" style="5" customWidth="1"/>
  </cols>
  <sheetData>
    <row r="1" spans="1:73" ht="15">
      <c r="A1" t="s">
        <v>87</v>
      </c>
      <c r="S1" t="s">
        <v>88</v>
      </c>
      <c r="AK1" t="s">
        <v>89</v>
      </c>
      <c r="BC1" t="s">
        <v>90</v>
      </c>
      <c r="BU1" t="s">
        <v>91</v>
      </c>
    </row>
    <row r="2" spans="1:73" ht="17.25">
      <c r="A2" s="2" t="s">
        <v>92</v>
      </c>
      <c r="S2" s="2" t="s">
        <v>92</v>
      </c>
      <c r="AK2" s="2" t="s">
        <v>92</v>
      </c>
      <c r="BC2" s="2" t="s">
        <v>92</v>
      </c>
      <c r="BU2" s="2" t="s">
        <v>92</v>
      </c>
    </row>
    <row r="3" spans="19:73" ht="15">
      <c r="S3" s="1" t="s">
        <v>40</v>
      </c>
      <c r="AK3" s="1" t="s">
        <v>42</v>
      </c>
      <c r="BC3" s="1" t="s">
        <v>140</v>
      </c>
      <c r="BU3" s="1" t="s">
        <v>45</v>
      </c>
    </row>
    <row r="4" spans="1:73" ht="15">
      <c r="A4" t="s">
        <v>2</v>
      </c>
      <c r="BC4" t="s">
        <v>2</v>
      </c>
      <c r="BU4" t="s">
        <v>2</v>
      </c>
    </row>
    <row r="5" spans="1:73" ht="15">
      <c r="A5" t="s">
        <v>3</v>
      </c>
      <c r="S5" t="s">
        <v>135</v>
      </c>
      <c r="AK5" t="s">
        <v>136</v>
      </c>
      <c r="BC5" t="s">
        <v>141</v>
      </c>
      <c r="BU5" t="s">
        <v>39</v>
      </c>
    </row>
    <row r="6" ht="15.75" thickBot="1"/>
    <row r="7" spans="1:89" ht="1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8" t="s">
        <v>17</v>
      </c>
      <c r="O7" s="37"/>
      <c r="P7" s="37"/>
      <c r="Q7" s="37"/>
      <c r="R7" s="44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8" t="s">
        <v>17</v>
      </c>
      <c r="AG7" s="37"/>
      <c r="AH7" s="37"/>
      <c r="AI7" s="37"/>
      <c r="AJ7" s="45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8" t="s">
        <v>17</v>
      </c>
      <c r="AY7" s="37"/>
      <c r="AZ7" s="37"/>
      <c r="BA7" s="37"/>
      <c r="BB7" s="44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8" t="s">
        <v>17</v>
      </c>
      <c r="BQ7" s="37"/>
      <c r="BR7" s="37"/>
      <c r="BS7" s="37"/>
      <c r="BT7" s="44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8" t="s">
        <v>17</v>
      </c>
      <c r="CI7" s="37"/>
      <c r="CJ7" s="37"/>
      <c r="CK7" s="37"/>
    </row>
    <row r="8" spans="1:89" ht="15">
      <c r="A8" s="13"/>
      <c r="B8" s="13"/>
      <c r="C8" s="36" t="s">
        <v>4</v>
      </c>
      <c r="D8" s="13"/>
      <c r="E8" s="13"/>
      <c r="F8" s="13"/>
      <c r="G8" s="36" t="s">
        <v>9</v>
      </c>
      <c r="H8" s="13"/>
      <c r="I8" s="13"/>
      <c r="J8" s="36" t="s">
        <v>13</v>
      </c>
      <c r="K8" s="13"/>
      <c r="L8" s="13"/>
      <c r="M8" s="36" t="s">
        <v>15</v>
      </c>
      <c r="N8" s="36" t="s">
        <v>18</v>
      </c>
      <c r="O8" s="36" t="s">
        <v>18</v>
      </c>
      <c r="P8" s="36"/>
      <c r="Q8" s="11" t="s">
        <v>21</v>
      </c>
      <c r="R8" s="44"/>
      <c r="S8" s="13"/>
      <c r="T8" s="13"/>
      <c r="U8" s="36" t="s">
        <v>4</v>
      </c>
      <c r="V8" s="13"/>
      <c r="W8" s="13"/>
      <c r="X8" s="13"/>
      <c r="Y8" s="36" t="s">
        <v>9</v>
      </c>
      <c r="Z8" s="13"/>
      <c r="AA8" s="13"/>
      <c r="AB8" s="36" t="s">
        <v>13</v>
      </c>
      <c r="AC8" s="13"/>
      <c r="AD8" s="13"/>
      <c r="AE8" s="36" t="s">
        <v>15</v>
      </c>
      <c r="AF8" s="36" t="s">
        <v>18</v>
      </c>
      <c r="AG8" s="36" t="s">
        <v>18</v>
      </c>
      <c r="AH8" s="36"/>
      <c r="AI8" s="11" t="s">
        <v>21</v>
      </c>
      <c r="AJ8" s="45"/>
      <c r="AK8" s="13"/>
      <c r="AL8" s="13"/>
      <c r="AM8" s="36" t="s">
        <v>4</v>
      </c>
      <c r="AN8" s="13"/>
      <c r="AO8" s="13"/>
      <c r="AP8" s="13"/>
      <c r="AQ8" s="36" t="s">
        <v>9</v>
      </c>
      <c r="AR8" s="13"/>
      <c r="AS8" s="13"/>
      <c r="AT8" s="36" t="s">
        <v>13</v>
      </c>
      <c r="AU8" s="13"/>
      <c r="AV8" s="13"/>
      <c r="AW8" s="36" t="s">
        <v>15</v>
      </c>
      <c r="AX8" s="36" t="s">
        <v>18</v>
      </c>
      <c r="AY8" s="36" t="s">
        <v>18</v>
      </c>
      <c r="AZ8" s="36"/>
      <c r="BA8" s="11" t="s">
        <v>21</v>
      </c>
      <c r="BB8" s="44"/>
      <c r="BC8" s="13"/>
      <c r="BD8" s="13"/>
      <c r="BE8" s="36" t="s">
        <v>4</v>
      </c>
      <c r="BF8" s="13"/>
      <c r="BG8" s="13"/>
      <c r="BH8" s="13"/>
      <c r="BI8" s="36" t="s">
        <v>9</v>
      </c>
      <c r="BJ8" s="13"/>
      <c r="BK8" s="13"/>
      <c r="BL8" s="36" t="s">
        <v>13</v>
      </c>
      <c r="BM8" s="13"/>
      <c r="BN8" s="13"/>
      <c r="BO8" s="36" t="s">
        <v>15</v>
      </c>
      <c r="BP8" s="36" t="s">
        <v>18</v>
      </c>
      <c r="BQ8" s="36" t="s">
        <v>18</v>
      </c>
      <c r="BR8" s="36"/>
      <c r="BS8" s="11" t="s">
        <v>21</v>
      </c>
      <c r="BT8" s="44"/>
      <c r="BU8" s="13"/>
      <c r="BV8" s="13"/>
      <c r="BW8" s="36" t="s">
        <v>4</v>
      </c>
      <c r="BX8" s="13"/>
      <c r="BY8" s="13"/>
      <c r="BZ8" s="13"/>
      <c r="CA8" s="36" t="s">
        <v>9</v>
      </c>
      <c r="CB8" s="13"/>
      <c r="CC8" s="13"/>
      <c r="CD8" s="36" t="s">
        <v>13</v>
      </c>
      <c r="CE8" s="13"/>
      <c r="CF8" s="13"/>
      <c r="CG8" s="36" t="s">
        <v>15</v>
      </c>
      <c r="CH8" s="36" t="s">
        <v>18</v>
      </c>
      <c r="CI8" s="36" t="s">
        <v>18</v>
      </c>
      <c r="CJ8" s="36"/>
      <c r="CK8" s="11" t="s">
        <v>21</v>
      </c>
    </row>
    <row r="9" spans="1:89" ht="15">
      <c r="A9" s="13"/>
      <c r="B9" s="13"/>
      <c r="C9" s="12" t="s">
        <v>5</v>
      </c>
      <c r="D9" s="10" t="s">
        <v>6</v>
      </c>
      <c r="E9" s="10" t="s">
        <v>7</v>
      </c>
      <c r="F9" s="10" t="s">
        <v>8</v>
      </c>
      <c r="G9" s="12" t="s">
        <v>10</v>
      </c>
      <c r="H9" s="10" t="s">
        <v>11</v>
      </c>
      <c r="I9" s="10" t="s">
        <v>12</v>
      </c>
      <c r="J9" s="12" t="s">
        <v>14</v>
      </c>
      <c r="K9" s="10" t="s">
        <v>22</v>
      </c>
      <c r="L9" s="10" t="s">
        <v>23</v>
      </c>
      <c r="M9" s="12" t="s">
        <v>16</v>
      </c>
      <c r="N9" s="12" t="s">
        <v>19</v>
      </c>
      <c r="O9" s="12" t="s">
        <v>20</v>
      </c>
      <c r="P9" s="12"/>
      <c r="Q9" s="12"/>
      <c r="R9" s="44"/>
      <c r="S9" s="13"/>
      <c r="T9" s="13"/>
      <c r="U9" s="12" t="s">
        <v>5</v>
      </c>
      <c r="V9" s="10" t="s">
        <v>6</v>
      </c>
      <c r="W9" s="10" t="s">
        <v>7</v>
      </c>
      <c r="X9" s="10" t="s">
        <v>8</v>
      </c>
      <c r="Y9" s="12" t="s">
        <v>10</v>
      </c>
      <c r="Z9" s="10" t="s">
        <v>11</v>
      </c>
      <c r="AA9" s="10" t="s">
        <v>12</v>
      </c>
      <c r="AB9" s="12" t="s">
        <v>14</v>
      </c>
      <c r="AC9" s="10" t="s">
        <v>22</v>
      </c>
      <c r="AD9" s="10" t="s">
        <v>23</v>
      </c>
      <c r="AE9" s="12" t="s">
        <v>16</v>
      </c>
      <c r="AF9" s="12" t="s">
        <v>19</v>
      </c>
      <c r="AG9" s="12" t="s">
        <v>20</v>
      </c>
      <c r="AH9" s="12"/>
      <c r="AI9" s="12"/>
      <c r="AJ9" s="45"/>
      <c r="AK9" s="13"/>
      <c r="AL9" s="13"/>
      <c r="AM9" s="12" t="s">
        <v>5</v>
      </c>
      <c r="AN9" s="10" t="s">
        <v>6</v>
      </c>
      <c r="AO9" s="10" t="s">
        <v>7</v>
      </c>
      <c r="AP9" s="10" t="s">
        <v>8</v>
      </c>
      <c r="AQ9" s="12" t="s">
        <v>10</v>
      </c>
      <c r="AR9" s="10" t="s">
        <v>11</v>
      </c>
      <c r="AS9" s="10" t="s">
        <v>12</v>
      </c>
      <c r="AT9" s="12" t="s">
        <v>14</v>
      </c>
      <c r="AU9" s="10" t="s">
        <v>22</v>
      </c>
      <c r="AV9" s="10" t="s">
        <v>23</v>
      </c>
      <c r="AW9" s="12" t="s">
        <v>16</v>
      </c>
      <c r="AX9" s="12" t="s">
        <v>19</v>
      </c>
      <c r="AY9" s="12" t="s">
        <v>20</v>
      </c>
      <c r="AZ9" s="12"/>
      <c r="BA9" s="12"/>
      <c r="BB9" s="44"/>
      <c r="BC9" s="13"/>
      <c r="BD9" s="13"/>
      <c r="BE9" s="12" t="s">
        <v>5</v>
      </c>
      <c r="BF9" s="10" t="s">
        <v>6</v>
      </c>
      <c r="BG9" s="10" t="s">
        <v>7</v>
      </c>
      <c r="BH9" s="10" t="s">
        <v>8</v>
      </c>
      <c r="BI9" s="12" t="s">
        <v>10</v>
      </c>
      <c r="BJ9" s="10" t="s">
        <v>11</v>
      </c>
      <c r="BK9" s="10" t="s">
        <v>12</v>
      </c>
      <c r="BL9" s="12" t="s">
        <v>14</v>
      </c>
      <c r="BM9" s="10" t="s">
        <v>22</v>
      </c>
      <c r="BN9" s="10" t="s">
        <v>23</v>
      </c>
      <c r="BO9" s="12" t="s">
        <v>16</v>
      </c>
      <c r="BP9" s="12" t="s">
        <v>19</v>
      </c>
      <c r="BQ9" s="12" t="s">
        <v>20</v>
      </c>
      <c r="BR9" s="12"/>
      <c r="BS9" s="12"/>
      <c r="BT9" s="44"/>
      <c r="BU9" s="13"/>
      <c r="BV9" s="13"/>
      <c r="BW9" s="12" t="s">
        <v>5</v>
      </c>
      <c r="BX9" s="10" t="s">
        <v>6</v>
      </c>
      <c r="BY9" s="10" t="s">
        <v>7</v>
      </c>
      <c r="BZ9" s="10" t="s">
        <v>8</v>
      </c>
      <c r="CA9" s="12" t="s">
        <v>10</v>
      </c>
      <c r="CB9" s="10" t="s">
        <v>11</v>
      </c>
      <c r="CC9" s="10" t="s">
        <v>12</v>
      </c>
      <c r="CD9" s="12" t="s">
        <v>14</v>
      </c>
      <c r="CE9" s="10" t="s">
        <v>22</v>
      </c>
      <c r="CF9" s="10" t="s">
        <v>23</v>
      </c>
      <c r="CG9" s="12" t="s">
        <v>16</v>
      </c>
      <c r="CH9" s="12" t="s">
        <v>19</v>
      </c>
      <c r="CI9" s="12" t="s">
        <v>20</v>
      </c>
      <c r="CJ9" s="12"/>
      <c r="CK9" s="12"/>
    </row>
    <row r="10" spans="1:89" ht="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44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45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44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44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</row>
    <row r="11" spans="1:89" ht="15">
      <c r="A11" s="39">
        <v>2008</v>
      </c>
      <c r="B11" s="36"/>
      <c r="C11" s="7">
        <f>'2. Menor E'!C11+'4. Major E'!C11+'6. Vehicles ... E'!C11</f>
        <v>402125</v>
      </c>
      <c r="D11" s="7">
        <f>'2. Menor E'!D11+'4. Major E'!D11+'6. Vehicles ... E'!D11</f>
        <v>257615</v>
      </c>
      <c r="E11" s="7">
        <f>'2. Menor E'!E11+'4. Major E'!E11+'6. Vehicles ... E'!E11</f>
        <v>86919</v>
      </c>
      <c r="F11" s="7">
        <f>'2. Menor E'!F11+'4. Major E'!F11+'6. Vehicles ... E'!F11</f>
        <v>37639</v>
      </c>
      <c r="G11" s="7">
        <f>D11+E11+F11</f>
        <v>382173</v>
      </c>
      <c r="H11" s="7">
        <f>'2. Menor E'!H11+'4. Major E'!H11+'6. Vehicles ... E'!H11</f>
        <v>21809</v>
      </c>
      <c r="I11" s="7">
        <f>'2. Menor E'!I11+'4. Major E'!I11+'6. Vehicles ... E'!I11</f>
        <v>10548</v>
      </c>
      <c r="J11" s="7">
        <f>H11+I11</f>
        <v>32357</v>
      </c>
      <c r="K11" s="7">
        <f>'2. Menor E'!K11+'4. Major E'!K11+'6. Vehicles ... E'!K11</f>
        <v>2458</v>
      </c>
      <c r="L11" s="7">
        <f>'2. Menor E'!L11+'4. Major E'!L11+'6. Vehicles ... E'!L11</f>
        <v>1119</v>
      </c>
      <c r="M11" s="7">
        <f>K11+L11</f>
        <v>3577</v>
      </c>
      <c r="N11" s="7">
        <f>'2. Menor E'!N11+'4. Major E'!N11+'6. Vehicles ... E'!N11</f>
        <v>591</v>
      </c>
      <c r="O11" s="7">
        <f>'2. Menor E'!O11+'4. Major E'!O11+'6. Vehicles ... E'!O11</f>
        <v>252</v>
      </c>
      <c r="P11" s="7"/>
      <c r="Q11" s="7">
        <f>C11+G11+J11+M11+N11+O11</f>
        <v>821075</v>
      </c>
      <c r="R11" s="44"/>
      <c r="S11" s="13"/>
      <c r="T11" s="36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45"/>
      <c r="AK11" s="47"/>
      <c r="AL11" s="11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4"/>
      <c r="BC11" s="39">
        <v>2008</v>
      </c>
      <c r="BD11" s="36"/>
      <c r="BE11" s="8">
        <v>100</v>
      </c>
      <c r="BF11" s="8">
        <v>100</v>
      </c>
      <c r="BG11" s="8">
        <v>100</v>
      </c>
      <c r="BH11" s="8">
        <v>100</v>
      </c>
      <c r="BI11" s="8">
        <v>100</v>
      </c>
      <c r="BJ11" s="8">
        <v>100</v>
      </c>
      <c r="BK11" s="8">
        <v>100</v>
      </c>
      <c r="BL11" s="8">
        <v>100</v>
      </c>
      <c r="BM11" s="8">
        <v>100</v>
      </c>
      <c r="BN11" s="8">
        <v>100</v>
      </c>
      <c r="BO11" s="8">
        <v>100</v>
      </c>
      <c r="BP11" s="8">
        <v>100</v>
      </c>
      <c r="BQ11" s="8">
        <v>100</v>
      </c>
      <c r="BR11" s="8"/>
      <c r="BS11" s="8">
        <v>100</v>
      </c>
      <c r="BT11" s="44"/>
      <c r="BU11" s="39">
        <v>2008</v>
      </c>
      <c r="BV11" s="36"/>
      <c r="BW11" s="15">
        <f>C11/$Q$11*100</f>
        <v>48.975428554029776</v>
      </c>
      <c r="BX11" s="15">
        <f>D11/$Q$11*100</f>
        <v>31.375331120786775</v>
      </c>
      <c r="BY11" s="15">
        <f aca="true" t="shared" si="0" ref="BY11:CK11">E11/$Q$11*100</f>
        <v>10.586000060895778</v>
      </c>
      <c r="BZ11" s="15">
        <f t="shared" si="0"/>
        <v>4.584112291812563</v>
      </c>
      <c r="CA11" s="15">
        <f t="shared" si="0"/>
        <v>46.54544347349511</v>
      </c>
      <c r="CB11" s="15">
        <f t="shared" si="0"/>
        <v>2.656151995859087</v>
      </c>
      <c r="CC11" s="15">
        <f t="shared" si="0"/>
        <v>1.28465730901562</v>
      </c>
      <c r="CD11" s="15">
        <f t="shared" si="0"/>
        <v>3.9408093048747066</v>
      </c>
      <c r="CE11" s="15">
        <f t="shared" si="0"/>
        <v>0.2993636391316262</v>
      </c>
      <c r="CF11" s="15">
        <f t="shared" si="0"/>
        <v>0.13628474865268095</v>
      </c>
      <c r="CG11" s="15">
        <f t="shared" si="0"/>
        <v>0.43564838778430715</v>
      </c>
      <c r="CH11" s="15">
        <f t="shared" si="0"/>
        <v>0.0719788082696465</v>
      </c>
      <c r="CI11" s="15">
        <f t="shared" si="0"/>
        <v>0.030691471546448256</v>
      </c>
      <c r="CJ11" s="15"/>
      <c r="CK11" s="15">
        <f t="shared" si="0"/>
        <v>100</v>
      </c>
    </row>
    <row r="12" spans="1:89" ht="15">
      <c r="A12" s="41">
        <v>2009</v>
      </c>
      <c r="B12" s="41"/>
      <c r="C12" s="16">
        <f>'2. Menor E'!C12+'4. Major E'!C12+'6. Vehicles ... E'!C12</f>
        <v>402339</v>
      </c>
      <c r="D12" s="16">
        <f>'2. Menor E'!D12+'4. Major E'!D12+'6. Vehicles ... E'!D12</f>
        <v>250029</v>
      </c>
      <c r="E12" s="16">
        <f>'2. Menor E'!E12+'4. Major E'!E12+'6. Vehicles ... E'!E12</f>
        <v>86084</v>
      </c>
      <c r="F12" s="16">
        <f>'2. Menor E'!F12+'4. Major E'!F12+'6. Vehicles ... E'!F12</f>
        <v>36212</v>
      </c>
      <c r="G12" s="16">
        <f>D12+E12+F12</f>
        <v>372325</v>
      </c>
      <c r="H12" s="16">
        <f>'2. Menor E'!H12+'4. Major E'!H12+'6. Vehicles ... E'!H12</f>
        <v>20659</v>
      </c>
      <c r="I12" s="16">
        <f>'2. Menor E'!I12+'4. Major E'!I12+'6. Vehicles ... E'!I12</f>
        <v>9838</v>
      </c>
      <c r="J12" s="16">
        <f>H12+I12</f>
        <v>30497</v>
      </c>
      <c r="K12" s="16">
        <f>'2. Menor E'!K12+'4. Major E'!K12+'6. Vehicles ... E'!K12</f>
        <v>2296</v>
      </c>
      <c r="L12" s="16">
        <f>'2. Menor E'!L12+'4. Major E'!L12+'6. Vehicles ... E'!L12</f>
        <v>1054</v>
      </c>
      <c r="M12" s="16">
        <f>K12+L12</f>
        <v>3350</v>
      </c>
      <c r="N12" s="16">
        <f>'2. Menor E'!N12+'4. Major E'!N12+'6. Vehicles ... E'!N12</f>
        <v>522</v>
      </c>
      <c r="O12" s="16">
        <f>'2. Menor E'!O12+'4. Major E'!O12+'6. Vehicles ... E'!O12</f>
        <v>257</v>
      </c>
      <c r="P12" s="16"/>
      <c r="Q12" s="16">
        <f>C12+G12+J12+M12+N12+O12</f>
        <v>809290</v>
      </c>
      <c r="R12" s="44"/>
      <c r="S12" s="39">
        <v>2008</v>
      </c>
      <c r="T12" s="39"/>
      <c r="U12" s="40">
        <f aca="true" t="shared" si="1" ref="U12:AG14">C12/C11*100-100</f>
        <v>0.053217283183087716</v>
      </c>
      <c r="V12" s="40">
        <f t="shared" si="1"/>
        <v>-2.9447043068144296</v>
      </c>
      <c r="W12" s="40">
        <f t="shared" si="1"/>
        <v>-0.9606645267432867</v>
      </c>
      <c r="X12" s="40">
        <f t="shared" si="1"/>
        <v>-3.7912803209436987</v>
      </c>
      <c r="Y12" s="40">
        <f t="shared" si="1"/>
        <v>-2.576843471412161</v>
      </c>
      <c r="Z12" s="40">
        <f t="shared" si="1"/>
        <v>-5.273052409555689</v>
      </c>
      <c r="AA12" s="40">
        <f t="shared" si="1"/>
        <v>-6.731133864239666</v>
      </c>
      <c r="AB12" s="40">
        <f t="shared" si="1"/>
        <v>-5.748369749976817</v>
      </c>
      <c r="AC12" s="40">
        <f t="shared" si="1"/>
        <v>-6.590724165988604</v>
      </c>
      <c r="AD12" s="40">
        <f t="shared" si="1"/>
        <v>-5.808757819481684</v>
      </c>
      <c r="AE12" s="40">
        <f t="shared" si="1"/>
        <v>-6.34610008386916</v>
      </c>
      <c r="AF12" s="40">
        <f t="shared" si="1"/>
        <v>-11.675126903553306</v>
      </c>
      <c r="AG12" s="40">
        <f t="shared" si="1"/>
        <v>1.9841269841269735</v>
      </c>
      <c r="AH12" s="40"/>
      <c r="AI12" s="40">
        <f>Q12/Q11*100-100</f>
        <v>-1.435313461011475</v>
      </c>
      <c r="AJ12" s="45"/>
      <c r="AK12" s="39">
        <v>2008</v>
      </c>
      <c r="AL12" s="39"/>
      <c r="AM12" s="43">
        <f aca="true" t="shared" si="2" ref="AM12:AY14">C12-C11</f>
        <v>214</v>
      </c>
      <c r="AN12" s="43">
        <f>D12-D11</f>
        <v>-7586</v>
      </c>
      <c r="AO12" s="43">
        <f t="shared" si="2"/>
        <v>-835</v>
      </c>
      <c r="AP12" s="43">
        <f t="shared" si="2"/>
        <v>-1427</v>
      </c>
      <c r="AQ12" s="43">
        <f t="shared" si="2"/>
        <v>-9848</v>
      </c>
      <c r="AR12" s="43">
        <f t="shared" si="2"/>
        <v>-1150</v>
      </c>
      <c r="AS12" s="43">
        <f t="shared" si="2"/>
        <v>-710</v>
      </c>
      <c r="AT12" s="43">
        <f t="shared" si="2"/>
        <v>-1860</v>
      </c>
      <c r="AU12" s="43">
        <f t="shared" si="2"/>
        <v>-162</v>
      </c>
      <c r="AV12" s="43">
        <f t="shared" si="2"/>
        <v>-65</v>
      </c>
      <c r="AW12" s="43">
        <f t="shared" si="2"/>
        <v>-227</v>
      </c>
      <c r="AX12" s="43">
        <f t="shared" si="2"/>
        <v>-69</v>
      </c>
      <c r="AY12" s="43">
        <f t="shared" si="2"/>
        <v>5</v>
      </c>
      <c r="AZ12" s="43"/>
      <c r="BA12" s="43">
        <f>Q12-Q11</f>
        <v>-11785</v>
      </c>
      <c r="BB12" s="44"/>
      <c r="BC12" s="41">
        <v>2009</v>
      </c>
      <c r="BD12" s="41"/>
      <c r="BE12" s="9">
        <f>C12*100/$C$11</f>
        <v>100.05321728318309</v>
      </c>
      <c r="BF12" s="9">
        <f>D12/$D$11*100</f>
        <v>97.05529569318557</v>
      </c>
      <c r="BG12" s="9">
        <f>E12*100/$E$11</f>
        <v>99.03933547325671</v>
      </c>
      <c r="BH12" s="9">
        <f>F12*100/$F$11</f>
        <v>96.2087196790563</v>
      </c>
      <c r="BI12" s="9">
        <f>G12*100/$G$11</f>
        <v>97.42315652858784</v>
      </c>
      <c r="BJ12" s="9">
        <f>H12*100/$H$11</f>
        <v>94.72694759044431</v>
      </c>
      <c r="BK12" s="9">
        <f>I12*100/$I$11</f>
        <v>93.26886613576033</v>
      </c>
      <c r="BL12" s="9">
        <f>J12*100/$J$11</f>
        <v>94.25163025002318</v>
      </c>
      <c r="BM12" s="9">
        <f>K12*100/$K$11</f>
        <v>93.4092758340114</v>
      </c>
      <c r="BN12" s="9">
        <f>L12*100/$L$11</f>
        <v>94.19124218051832</v>
      </c>
      <c r="BO12" s="9">
        <f>M12*100/$M$11</f>
        <v>93.65389991613084</v>
      </c>
      <c r="BP12" s="9">
        <f>N12*100/$N$11</f>
        <v>88.3248730964467</v>
      </c>
      <c r="BQ12" s="9">
        <f>O12*100/$O$11</f>
        <v>101.98412698412699</v>
      </c>
      <c r="BR12" s="9"/>
      <c r="BS12" s="9">
        <f>Q12*100/$Q$11</f>
        <v>98.56468653898852</v>
      </c>
      <c r="BT12" s="44"/>
      <c r="BU12" s="41">
        <v>2009</v>
      </c>
      <c r="BV12" s="41"/>
      <c r="BW12" s="14">
        <f>C12/$Q$12*100</f>
        <v>49.71505887877028</v>
      </c>
      <c r="BX12" s="14">
        <f aca="true" t="shared" si="3" ref="BX12:CK12">D12/$Q$12*100</f>
        <v>30.894858456177637</v>
      </c>
      <c r="BY12" s="14">
        <f t="shared" si="3"/>
        <v>10.636978091907721</v>
      </c>
      <c r="BZ12" s="14">
        <f t="shared" si="3"/>
        <v>4.474539411088732</v>
      </c>
      <c r="CA12" s="14">
        <f t="shared" si="3"/>
        <v>46.006375959174086</v>
      </c>
      <c r="CB12" s="14">
        <f t="shared" si="3"/>
        <v>2.552731406541536</v>
      </c>
      <c r="CC12" s="14">
        <f t="shared" si="3"/>
        <v>1.2156334564865499</v>
      </c>
      <c r="CD12" s="14">
        <f t="shared" si="3"/>
        <v>3.7683648630280864</v>
      </c>
      <c r="CE12" s="14">
        <f t="shared" si="3"/>
        <v>0.2837054702269891</v>
      </c>
      <c r="CF12" s="14">
        <f t="shared" si="3"/>
        <v>0.13023761568782513</v>
      </c>
      <c r="CG12" s="14">
        <f t="shared" si="3"/>
        <v>0.4139430859148142</v>
      </c>
      <c r="CH12" s="14">
        <f t="shared" si="3"/>
        <v>0.06450098234254717</v>
      </c>
      <c r="CI12" s="14">
        <f t="shared" si="3"/>
        <v>0.03175623077018127</v>
      </c>
      <c r="CJ12" s="14"/>
      <c r="CK12" s="14">
        <f t="shared" si="3"/>
        <v>100</v>
      </c>
    </row>
    <row r="13" spans="1:89" ht="15">
      <c r="A13" s="41">
        <v>2010</v>
      </c>
      <c r="B13" s="41"/>
      <c r="C13" s="16">
        <f>'2. Menor E'!C13+'4. Major E'!C13+'6. Vehicles ... E'!C13</f>
        <v>402032</v>
      </c>
      <c r="D13" s="16">
        <f>'2. Menor E'!D13+'4. Major E'!D13+'6. Vehicles ... E'!D13</f>
        <v>245578</v>
      </c>
      <c r="E13" s="16">
        <f>'2. Menor E'!E13+'4. Major E'!E13+'6. Vehicles ... E'!E13</f>
        <v>85488</v>
      </c>
      <c r="F13" s="16">
        <f>'2. Menor E'!F13+'4. Major E'!F13+'6. Vehicles ... E'!F13</f>
        <v>36682</v>
      </c>
      <c r="G13" s="16">
        <f>D13+E13+F13</f>
        <v>367748</v>
      </c>
      <c r="H13" s="16">
        <f>'2. Menor E'!H13+'4. Major E'!H13+'6. Vehicles ... E'!H13</f>
        <v>15583</v>
      </c>
      <c r="I13" s="16">
        <f>'2. Menor E'!I13+'4. Major E'!I13+'6. Vehicles ... E'!I13</f>
        <v>7861</v>
      </c>
      <c r="J13" s="16">
        <f>H13+I13</f>
        <v>23444</v>
      </c>
      <c r="K13" s="16">
        <f>'2. Menor E'!K13+'4. Major E'!K13+'6. Vehicles ... E'!K13</f>
        <v>1993</v>
      </c>
      <c r="L13" s="16">
        <f>'2. Menor E'!L13+'4. Major E'!L13+'6. Vehicles ... E'!L13</f>
        <v>886</v>
      </c>
      <c r="M13" s="16">
        <f>K13+L13</f>
        <v>2879</v>
      </c>
      <c r="N13" s="16">
        <f>'2. Menor E'!N13+'4. Major E'!N13+'6. Vehicles ... E'!N13</f>
        <v>477</v>
      </c>
      <c r="O13" s="16">
        <f>'2. Menor E'!O13+'4. Major E'!O13+'6. Vehicles ... E'!O13</f>
        <v>235</v>
      </c>
      <c r="P13" s="16"/>
      <c r="Q13" s="16">
        <f>C13+G13+J13+M13+N13+O13</f>
        <v>796815</v>
      </c>
      <c r="R13" s="44"/>
      <c r="S13" s="41">
        <v>2009</v>
      </c>
      <c r="T13" s="41"/>
      <c r="U13" s="14">
        <f t="shared" si="1"/>
        <v>-0.07630381345084913</v>
      </c>
      <c r="V13" s="14">
        <f t="shared" si="1"/>
        <v>-1.7801934975542792</v>
      </c>
      <c r="W13" s="14">
        <f t="shared" si="1"/>
        <v>-0.6923470098973041</v>
      </c>
      <c r="X13" s="14">
        <f t="shared" si="1"/>
        <v>1.2979122942671069</v>
      </c>
      <c r="Y13" s="14">
        <f t="shared" si="1"/>
        <v>-1.2293023568119281</v>
      </c>
      <c r="Z13" s="14">
        <f t="shared" si="1"/>
        <v>-24.570405150297688</v>
      </c>
      <c r="AA13" s="14">
        <f t="shared" si="1"/>
        <v>-20.095547875584458</v>
      </c>
      <c r="AB13" s="14">
        <f t="shared" si="1"/>
        <v>-23.126864937534847</v>
      </c>
      <c r="AC13" s="14">
        <f t="shared" si="1"/>
        <v>-13.196864111498257</v>
      </c>
      <c r="AD13" s="14">
        <f t="shared" si="1"/>
        <v>-15.939278937381403</v>
      </c>
      <c r="AE13" s="14">
        <f t="shared" si="1"/>
        <v>-14.059701492537314</v>
      </c>
      <c r="AF13" s="14">
        <f t="shared" si="1"/>
        <v>-8.620689655172413</v>
      </c>
      <c r="AG13" s="14">
        <f t="shared" si="1"/>
        <v>-8.56031128404669</v>
      </c>
      <c r="AH13" s="14"/>
      <c r="AI13" s="14">
        <f>Q13/Q12*100-100</f>
        <v>-1.541474625906659</v>
      </c>
      <c r="AJ13" s="45"/>
      <c r="AK13" s="41">
        <v>2009</v>
      </c>
      <c r="AL13" s="41"/>
      <c r="AM13" s="16">
        <f t="shared" si="2"/>
        <v>-307</v>
      </c>
      <c r="AN13" s="16">
        <f t="shared" si="2"/>
        <v>-4451</v>
      </c>
      <c r="AO13" s="16">
        <f t="shared" si="2"/>
        <v>-596</v>
      </c>
      <c r="AP13" s="16">
        <f t="shared" si="2"/>
        <v>470</v>
      </c>
      <c r="AQ13" s="16">
        <f t="shared" si="2"/>
        <v>-4577</v>
      </c>
      <c r="AR13" s="16">
        <f t="shared" si="2"/>
        <v>-5076</v>
      </c>
      <c r="AS13" s="16">
        <f t="shared" si="2"/>
        <v>-1977</v>
      </c>
      <c r="AT13" s="16">
        <f t="shared" si="2"/>
        <v>-7053</v>
      </c>
      <c r="AU13" s="16">
        <f t="shared" si="2"/>
        <v>-303</v>
      </c>
      <c r="AV13" s="16">
        <f t="shared" si="2"/>
        <v>-168</v>
      </c>
      <c r="AW13" s="16">
        <f t="shared" si="2"/>
        <v>-471</v>
      </c>
      <c r="AX13" s="16">
        <f t="shared" si="2"/>
        <v>-45</v>
      </c>
      <c r="AY13" s="16">
        <f t="shared" si="2"/>
        <v>-22</v>
      </c>
      <c r="AZ13" s="16"/>
      <c r="BA13" s="16">
        <f>Q13-Q12</f>
        <v>-12475</v>
      </c>
      <c r="BB13" s="44"/>
      <c r="BC13" s="39">
        <v>2010</v>
      </c>
      <c r="BD13" s="41"/>
      <c r="BE13" s="9">
        <f>C13*100/$C$11</f>
        <v>99.97687286291576</v>
      </c>
      <c r="BF13" s="9">
        <f>D13/$D$11*100</f>
        <v>95.3275236302234</v>
      </c>
      <c r="BG13" s="9">
        <f>E13*100/$E$11</f>
        <v>98.35363959548545</v>
      </c>
      <c r="BH13" s="9">
        <f>F13*100/$F$11</f>
        <v>97.45742447992774</v>
      </c>
      <c r="BI13" s="9">
        <f>G13*100/$G$11</f>
        <v>96.22553136930134</v>
      </c>
      <c r="BJ13" s="9">
        <f>H13*100/$H$11</f>
        <v>71.45215278096198</v>
      </c>
      <c r="BK13" s="9">
        <f>I13*100/$I$11</f>
        <v>74.52597648843383</v>
      </c>
      <c r="BL13" s="9">
        <f>J13*100/$J$11</f>
        <v>72.45418302067559</v>
      </c>
      <c r="BM13" s="9">
        <f>K13*100/$K$11</f>
        <v>81.08218063466232</v>
      </c>
      <c r="BN13" s="9">
        <f>L13*100/$L$11</f>
        <v>79.17783735478105</v>
      </c>
      <c r="BO13" s="9">
        <f>M13*100/$M$11</f>
        <v>80.48644115180319</v>
      </c>
      <c r="BP13" s="9">
        <f>N13*100/$N$11</f>
        <v>80.71065989847716</v>
      </c>
      <c r="BQ13" s="9">
        <f>O13*100/$O$11</f>
        <v>93.25396825396825</v>
      </c>
      <c r="BR13" s="9"/>
      <c r="BS13" s="9">
        <f>Q13*100/$Q$11</f>
        <v>97.04533690588558</v>
      </c>
      <c r="BT13" s="44"/>
      <c r="BU13" s="39">
        <v>2010</v>
      </c>
      <c r="BV13" s="41"/>
      <c r="BW13" s="14">
        <f>C13/$Q$13*100</f>
        <v>50.45487346498246</v>
      </c>
      <c r="BX13" s="14">
        <f aca="true" t="shared" si="4" ref="BX13:CK13">D13/$Q$13*100</f>
        <v>30.819951933635785</v>
      </c>
      <c r="BY13" s="14">
        <f t="shared" si="4"/>
        <v>10.728713691383822</v>
      </c>
      <c r="BZ13" s="14">
        <f t="shared" si="4"/>
        <v>4.603577994892164</v>
      </c>
      <c r="CA13" s="14">
        <f t="shared" si="4"/>
        <v>46.15224361991178</v>
      </c>
      <c r="CB13" s="14">
        <f t="shared" si="4"/>
        <v>1.9556609752577447</v>
      </c>
      <c r="CC13" s="14">
        <f t="shared" si="4"/>
        <v>0.9865527129885858</v>
      </c>
      <c r="CD13" s="14">
        <f t="shared" si="4"/>
        <v>2.9422136882463303</v>
      </c>
      <c r="CE13" s="14">
        <f t="shared" si="4"/>
        <v>0.2501207934087586</v>
      </c>
      <c r="CF13" s="14">
        <f t="shared" si="4"/>
        <v>0.11119268588066239</v>
      </c>
      <c r="CG13" s="14">
        <f t="shared" si="4"/>
        <v>0.361313479289421</v>
      </c>
      <c r="CH13" s="14">
        <f t="shared" si="4"/>
        <v>0.05986333088609025</v>
      </c>
      <c r="CI13" s="14">
        <f t="shared" si="4"/>
        <v>0.02949241668392287</v>
      </c>
      <c r="CJ13" s="14"/>
      <c r="CK13" s="14">
        <f t="shared" si="4"/>
        <v>100</v>
      </c>
    </row>
    <row r="14" spans="1:89" ht="15">
      <c r="A14" s="41">
        <v>2011</v>
      </c>
      <c r="B14" s="41"/>
      <c r="C14" s="16">
        <f>'2. Menor E'!C14+'4. Major E'!C14+'6. Vehicles ... E'!C14</f>
        <v>401529</v>
      </c>
      <c r="D14" s="16">
        <f>'2. Menor E'!D14+'4. Major E'!D14+'6. Vehicles ... E'!D14</f>
        <v>232236</v>
      </c>
      <c r="E14" s="16">
        <f>'2. Menor E'!E14+'4. Major E'!E14+'6. Vehicles ... E'!E14</f>
        <v>84742</v>
      </c>
      <c r="F14" s="16">
        <f>'2. Menor E'!F14+'4. Major E'!F14+'6. Vehicles ... E'!F14</f>
        <v>36448</v>
      </c>
      <c r="G14" s="16">
        <f>D14+E14+F14</f>
        <v>353426</v>
      </c>
      <c r="H14" s="16">
        <f>'2. Menor E'!H14+'4. Major E'!H14+'6. Vehicles ... E'!H14</f>
        <v>15641</v>
      </c>
      <c r="I14" s="16">
        <f>'2. Menor E'!I14+'4. Major E'!I14+'6. Vehicles ... E'!I14</f>
        <v>7967</v>
      </c>
      <c r="J14" s="16">
        <f>H14+I14</f>
        <v>23608</v>
      </c>
      <c r="K14" s="16">
        <f>'2. Menor E'!K14+'4. Major E'!K14+'6. Vehicles ... E'!K14</f>
        <v>2031</v>
      </c>
      <c r="L14" s="16">
        <f>'2. Menor E'!L14+'4. Major E'!L14+'6. Vehicles ... E'!L14</f>
        <v>877</v>
      </c>
      <c r="M14" s="16">
        <f>K14+L14</f>
        <v>2908</v>
      </c>
      <c r="N14" s="16">
        <f>'2. Menor E'!N14+'4. Major E'!N14+'6. Vehicles ... E'!N14</f>
        <v>493</v>
      </c>
      <c r="O14" s="16">
        <f>'2. Menor E'!O14+'4. Major E'!O14+'6. Vehicles ... E'!O14</f>
        <v>230</v>
      </c>
      <c r="P14" s="16"/>
      <c r="Q14" s="16">
        <f>C14+G14+J14+M14+N14+O14</f>
        <v>782194</v>
      </c>
      <c r="R14" s="44"/>
      <c r="S14" s="39">
        <v>2010</v>
      </c>
      <c r="T14" s="41"/>
      <c r="U14" s="14">
        <f t="shared" si="1"/>
        <v>-0.12511441875273022</v>
      </c>
      <c r="V14" s="14">
        <f t="shared" si="1"/>
        <v>-5.432897083614989</v>
      </c>
      <c r="W14" s="14">
        <f t="shared" si="1"/>
        <v>-0.872637095264821</v>
      </c>
      <c r="X14" s="14">
        <f t="shared" si="1"/>
        <v>-0.6379150537048162</v>
      </c>
      <c r="Y14" s="14">
        <f t="shared" si="1"/>
        <v>-3.8945147220379255</v>
      </c>
      <c r="Z14" s="14">
        <f t="shared" si="1"/>
        <v>0.3722004748764789</v>
      </c>
      <c r="AA14" s="14">
        <f t="shared" si="1"/>
        <v>1.348428953059397</v>
      </c>
      <c r="AB14" s="14">
        <f t="shared" si="1"/>
        <v>0.6995393277597657</v>
      </c>
      <c r="AC14" s="14">
        <f t="shared" si="1"/>
        <v>1.9066733567486125</v>
      </c>
      <c r="AD14" s="14">
        <f t="shared" si="1"/>
        <v>-1.0158013544018019</v>
      </c>
      <c r="AE14" s="14">
        <f t="shared" si="1"/>
        <v>1.007294199374769</v>
      </c>
      <c r="AF14" s="14">
        <f t="shared" si="1"/>
        <v>3.35429769392033</v>
      </c>
      <c r="AG14" s="14">
        <f t="shared" si="1"/>
        <v>-2.1276595744680833</v>
      </c>
      <c r="AH14" s="14"/>
      <c r="AI14" s="14">
        <f>Q14/Q13*100-100</f>
        <v>-1.8349303163218593</v>
      </c>
      <c r="AJ14" s="45"/>
      <c r="AK14" s="39">
        <v>2010</v>
      </c>
      <c r="AL14" s="41"/>
      <c r="AM14" s="16">
        <f t="shared" si="2"/>
        <v>-503</v>
      </c>
      <c r="AN14" s="16">
        <f t="shared" si="2"/>
        <v>-13342</v>
      </c>
      <c r="AO14" s="16">
        <f t="shared" si="2"/>
        <v>-746</v>
      </c>
      <c r="AP14" s="16">
        <f t="shared" si="2"/>
        <v>-234</v>
      </c>
      <c r="AQ14" s="16">
        <f t="shared" si="2"/>
        <v>-14322</v>
      </c>
      <c r="AR14" s="16">
        <f t="shared" si="2"/>
        <v>58</v>
      </c>
      <c r="AS14" s="16">
        <f t="shared" si="2"/>
        <v>106</v>
      </c>
      <c r="AT14" s="16">
        <f t="shared" si="2"/>
        <v>164</v>
      </c>
      <c r="AU14" s="16">
        <f t="shared" si="2"/>
        <v>38</v>
      </c>
      <c r="AV14" s="16">
        <f t="shared" si="2"/>
        <v>-9</v>
      </c>
      <c r="AW14" s="16">
        <f t="shared" si="2"/>
        <v>29</v>
      </c>
      <c r="AX14" s="16">
        <f t="shared" si="2"/>
        <v>16</v>
      </c>
      <c r="AY14" s="16">
        <f t="shared" si="2"/>
        <v>-5</v>
      </c>
      <c r="AZ14" s="16"/>
      <c r="BA14" s="16">
        <f>Q14-Q13</f>
        <v>-14621</v>
      </c>
      <c r="BB14" s="44"/>
      <c r="BC14" s="39">
        <v>2011</v>
      </c>
      <c r="BD14" s="41"/>
      <c r="BE14" s="9">
        <f>C14*100/$C$11</f>
        <v>99.85178737954617</v>
      </c>
      <c r="BF14" s="9">
        <f>D14/$D$11*100</f>
        <v>90.1484773790346</v>
      </c>
      <c r="BG14" s="9">
        <f>E14*100/$E$11</f>
        <v>97.49536925183216</v>
      </c>
      <c r="BH14" s="9">
        <f>F14*100/$F$11</f>
        <v>96.83572889821727</v>
      </c>
      <c r="BI14" s="9">
        <f>G14*100/$G$11</f>
        <v>92.47801388376469</v>
      </c>
      <c r="BJ14" s="9">
        <f>H14*100/$H$11</f>
        <v>71.71809803292219</v>
      </c>
      <c r="BK14" s="9">
        <f>I14*100/$I$11</f>
        <v>75.53090633295412</v>
      </c>
      <c r="BL14" s="9">
        <f>J14*100/$J$11</f>
        <v>72.96102852551225</v>
      </c>
      <c r="BM14" s="9">
        <f>K14*100/$K$11</f>
        <v>82.62815296989422</v>
      </c>
      <c r="BN14" s="9">
        <f>L14*100/$L$11</f>
        <v>78.37354781054513</v>
      </c>
      <c r="BO14" s="9">
        <f>M14*100/$M$11</f>
        <v>81.2971764048085</v>
      </c>
      <c r="BP14" s="9">
        <f>N14*100/$N$11</f>
        <v>83.41793570219966</v>
      </c>
      <c r="BQ14" s="9">
        <f>O14*100/$O$11</f>
        <v>91.26984126984127</v>
      </c>
      <c r="BR14" s="9"/>
      <c r="BS14" s="9">
        <f>Q14*100/$Q$11</f>
        <v>95.2646225984228</v>
      </c>
      <c r="BT14" s="44"/>
      <c r="BU14" s="39">
        <v>2011</v>
      </c>
      <c r="BV14" s="41"/>
      <c r="BW14" s="14">
        <f>C14/$Q$14*100</f>
        <v>51.33368448236627</v>
      </c>
      <c r="BX14" s="14">
        <f aca="true" t="shared" si="5" ref="BX14:CK14">D14/$Q$14*100</f>
        <v>29.69033257734015</v>
      </c>
      <c r="BY14" s="14">
        <f t="shared" si="5"/>
        <v>10.833885199835334</v>
      </c>
      <c r="BZ14" s="14">
        <f t="shared" si="5"/>
        <v>4.6597135748931855</v>
      </c>
      <c r="CA14" s="14">
        <f t="shared" si="5"/>
        <v>45.18393135206867</v>
      </c>
      <c r="CB14" s="14">
        <f t="shared" si="5"/>
        <v>1.9996318048975064</v>
      </c>
      <c r="CC14" s="14">
        <f t="shared" si="5"/>
        <v>1.018545271377689</v>
      </c>
      <c r="CD14" s="14">
        <f t="shared" si="5"/>
        <v>3.018177076275195</v>
      </c>
      <c r="CE14" s="14">
        <f t="shared" si="5"/>
        <v>0.2596542545711166</v>
      </c>
      <c r="CF14" s="14">
        <f t="shared" si="5"/>
        <v>0.11212052253021629</v>
      </c>
      <c r="CG14" s="14">
        <f t="shared" si="5"/>
        <v>0.3717747771013329</v>
      </c>
      <c r="CH14" s="14">
        <f t="shared" si="5"/>
        <v>0.06302784219771565</v>
      </c>
      <c r="CI14" s="14">
        <f t="shared" si="5"/>
        <v>0.02940446999082069</v>
      </c>
      <c r="CJ14" s="14"/>
      <c r="CK14" s="14">
        <f t="shared" si="5"/>
        <v>100</v>
      </c>
    </row>
    <row r="15" spans="1:89" ht="15.75" thickBot="1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4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5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4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4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</row>
    <row r="17" spans="1:73" ht="15">
      <c r="A17" s="51" t="s">
        <v>139</v>
      </c>
      <c r="S17" s="51" t="s">
        <v>139</v>
      </c>
      <c r="AK17" s="51" t="s">
        <v>139</v>
      </c>
      <c r="BC17" s="51" t="s">
        <v>139</v>
      </c>
      <c r="BU17" s="51" t="s">
        <v>139</v>
      </c>
    </row>
    <row r="18" spans="1:73" ht="15">
      <c r="A18" s="4" t="s">
        <v>147</v>
      </c>
      <c r="S18" s="4" t="s">
        <v>147</v>
      </c>
      <c r="AK18" s="4" t="s">
        <v>147</v>
      </c>
      <c r="BC18" s="4" t="s">
        <v>147</v>
      </c>
      <c r="BU18" s="4" t="s">
        <v>147</v>
      </c>
    </row>
    <row r="19" spans="1:73" ht="15">
      <c r="A19" t="s">
        <v>149</v>
      </c>
      <c r="S19" t="s">
        <v>149</v>
      </c>
      <c r="AK19" t="s">
        <v>149</v>
      </c>
      <c r="BC19" t="s">
        <v>149</v>
      </c>
      <c r="BU19" t="s">
        <v>149</v>
      </c>
    </row>
    <row r="20" spans="1:73" ht="15">
      <c r="A20" t="s">
        <v>148</v>
      </c>
      <c r="S20" t="s">
        <v>148</v>
      </c>
      <c r="AK20" t="s">
        <v>148</v>
      </c>
      <c r="BC20" t="s">
        <v>148</v>
      </c>
      <c r="BU20" t="s">
        <v>148</v>
      </c>
    </row>
    <row r="21" spans="1:73" ht="15">
      <c r="A21" s="4" t="s">
        <v>137</v>
      </c>
      <c r="S21" s="4" t="s">
        <v>137</v>
      </c>
      <c r="AK21" s="4" t="s">
        <v>137</v>
      </c>
      <c r="BC21" s="4" t="s">
        <v>137</v>
      </c>
      <c r="BU21" s="4" t="s">
        <v>137</v>
      </c>
    </row>
    <row r="23" ht="15">
      <c r="BC23" s="53" t="s">
        <v>150</v>
      </c>
    </row>
    <row r="24" spans="57:71" ht="15.75">
      <c r="BE24" s="55">
        <f>BE14-BE11</f>
        <v>-0.1482126204538332</v>
      </c>
      <c r="BF24" s="54">
        <f aca="true" t="shared" si="6" ref="BF24:BS24">BF14-BF11</f>
        <v>-9.851522620965397</v>
      </c>
      <c r="BG24" s="54">
        <f t="shared" si="6"/>
        <v>-2.504630748167841</v>
      </c>
      <c r="BH24" s="54">
        <f t="shared" si="6"/>
        <v>-3.164271101782731</v>
      </c>
      <c r="BI24" s="55">
        <f t="shared" si="6"/>
        <v>-7.521986116235311</v>
      </c>
      <c r="BJ24" s="54">
        <f t="shared" si="6"/>
        <v>-28.281901967077815</v>
      </c>
      <c r="BK24" s="54">
        <f t="shared" si="6"/>
        <v>-24.469093667045883</v>
      </c>
      <c r="BL24" s="55">
        <f t="shared" si="6"/>
        <v>-27.038971474487752</v>
      </c>
      <c r="BM24" s="54">
        <f t="shared" si="6"/>
        <v>-17.371847030105783</v>
      </c>
      <c r="BN24" s="54">
        <f t="shared" si="6"/>
        <v>-21.626452189454866</v>
      </c>
      <c r="BO24" s="55">
        <f t="shared" si="6"/>
        <v>-18.702823595191504</v>
      </c>
      <c r="BP24" s="55">
        <f t="shared" si="6"/>
        <v>-16.582064297800343</v>
      </c>
      <c r="BQ24" s="55">
        <f t="shared" si="6"/>
        <v>-8.730158730158735</v>
      </c>
      <c r="BR24" s="54">
        <f t="shared" si="6"/>
        <v>0</v>
      </c>
      <c r="BS24" s="55">
        <f t="shared" si="6"/>
        <v>-4.735377401577196</v>
      </c>
    </row>
  </sheetData>
  <printOptions horizontalCentered="1" verticalCentered="1"/>
  <pageMargins left="0.7874015748031497" right="0.7874015748031497" top="0.7874015748031497" bottom="0.7874015748031497" header="0" footer="0"/>
  <pageSetup fitToHeight="1" fitToWidth="1" horizontalDpi="300" verticalDpi="3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24"/>
  <sheetViews>
    <sheetView zoomScale="75" zoomScaleNormal="75" workbookViewId="0" topLeftCell="A1">
      <selection activeCell="A1" sqref="A1"/>
    </sheetView>
  </sheetViews>
  <sheetFormatPr defaultColWidth="11.00390625" defaultRowHeight="15.75"/>
  <cols>
    <col min="1" max="1" width="4.875" style="0" customWidth="1"/>
    <col min="2" max="2" width="1.75390625" style="0" customWidth="1"/>
    <col min="3" max="3" width="10.50390625" style="0" customWidth="1"/>
    <col min="4" max="6" width="7.75390625" style="0" customWidth="1"/>
    <col min="7" max="7" width="14.625" style="0" bestFit="1" customWidth="1"/>
    <col min="8" max="9" width="9.625" style="0" customWidth="1"/>
    <col min="10" max="10" width="11.625" style="0" bestFit="1" customWidth="1"/>
    <col min="11" max="11" width="9.625" style="0" customWidth="1"/>
    <col min="12" max="12" width="11.625" style="0" customWidth="1"/>
    <col min="13" max="13" width="12.625" style="0" bestFit="1" customWidth="1"/>
    <col min="14" max="14" width="13.75390625" style="0" bestFit="1" customWidth="1"/>
    <col min="15" max="15" width="14.00390625" style="0" bestFit="1" customWidth="1"/>
    <col min="16" max="16" width="1.75390625" style="0" customWidth="1"/>
    <col min="17" max="17" width="12.75390625" style="0" customWidth="1"/>
    <col min="18" max="18" width="1.75390625" style="5" customWidth="1"/>
    <col min="19" max="19" width="4.875" style="0" customWidth="1"/>
    <col min="20" max="20" width="1.75390625" style="0" customWidth="1"/>
    <col min="21" max="21" width="10.50390625" style="0" customWidth="1"/>
    <col min="22" max="24" width="7.75390625" style="0" customWidth="1"/>
    <col min="25" max="25" width="14.625" style="0" customWidth="1"/>
    <col min="26" max="27" width="9.625" style="0" customWidth="1"/>
    <col min="28" max="28" width="11.625" style="0" bestFit="1" customWidth="1"/>
    <col min="29" max="29" width="9.625" style="0" customWidth="1"/>
    <col min="30" max="30" width="11.625" style="0" bestFit="1" customWidth="1"/>
    <col min="31" max="31" width="12.625" style="0" bestFit="1" customWidth="1"/>
    <col min="32" max="32" width="13.75390625" style="0" bestFit="1" customWidth="1"/>
    <col min="33" max="33" width="14.00390625" style="0" bestFit="1" customWidth="1"/>
    <col min="34" max="34" width="1.75390625" style="0" customWidth="1"/>
    <col min="35" max="35" width="11.125" style="0" customWidth="1"/>
    <col min="36" max="36" width="1.75390625" style="6" customWidth="1"/>
    <col min="37" max="37" width="4.875" style="0" customWidth="1"/>
    <col min="38" max="38" width="1.75390625" style="0" customWidth="1"/>
    <col min="39" max="39" width="10.50390625" style="0" customWidth="1"/>
    <col min="40" max="42" width="7.75390625" style="0" customWidth="1"/>
    <col min="43" max="43" width="14.625" style="0" bestFit="1" customWidth="1"/>
    <col min="44" max="45" width="9.625" style="0" customWidth="1"/>
    <col min="46" max="46" width="11.625" style="0" bestFit="1" customWidth="1"/>
    <col min="47" max="47" width="9.625" style="0" customWidth="1"/>
    <col min="48" max="48" width="11.625" style="0" bestFit="1" customWidth="1"/>
    <col min="49" max="49" width="12.625" style="0" bestFit="1" customWidth="1"/>
    <col min="50" max="50" width="13.75390625" style="0" bestFit="1" customWidth="1"/>
    <col min="51" max="51" width="14.00390625" style="0" bestFit="1" customWidth="1"/>
    <col min="52" max="52" width="1.75390625" style="0" customWidth="1"/>
    <col min="53" max="53" width="11.375" style="0" customWidth="1"/>
    <col min="54" max="54" width="1.75390625" style="5" customWidth="1"/>
    <col min="55" max="55" width="4.875" style="0" customWidth="1"/>
    <col min="56" max="56" width="1.75390625" style="0" customWidth="1"/>
    <col min="57" max="57" width="10.50390625" style="0" customWidth="1"/>
    <col min="58" max="60" width="7.75390625" style="0" customWidth="1"/>
    <col min="61" max="61" width="14.625" style="0" bestFit="1" customWidth="1"/>
    <col min="62" max="63" width="9.625" style="0" customWidth="1"/>
    <col min="64" max="64" width="11.625" style="0" bestFit="1" customWidth="1"/>
    <col min="65" max="65" width="9.625" style="0" customWidth="1"/>
    <col min="66" max="66" width="11.625" style="0" bestFit="1" customWidth="1"/>
    <col min="67" max="67" width="12.625" style="0" bestFit="1" customWidth="1"/>
    <col min="68" max="68" width="13.75390625" style="0" bestFit="1" customWidth="1"/>
    <col min="69" max="69" width="14.00390625" style="0" bestFit="1" customWidth="1"/>
    <col min="70" max="70" width="1.75390625" style="0" customWidth="1"/>
    <col min="71" max="71" width="11.375" style="0" customWidth="1"/>
    <col min="72" max="72" width="1.75390625" style="5" customWidth="1"/>
    <col min="73" max="73" width="4.875" style="0" customWidth="1"/>
    <col min="74" max="74" width="1.75390625" style="0" customWidth="1"/>
    <col min="75" max="75" width="10.50390625" style="0" customWidth="1"/>
    <col min="76" max="78" width="7.75390625" style="0" customWidth="1"/>
    <col min="79" max="79" width="14.625" style="0" bestFit="1" customWidth="1"/>
    <col min="80" max="81" width="9.625" style="0" customWidth="1"/>
    <col min="82" max="82" width="11.625" style="0" bestFit="1" customWidth="1"/>
    <col min="83" max="83" width="9.625" style="0" customWidth="1"/>
    <col min="84" max="84" width="11.625" style="0" bestFit="1" customWidth="1"/>
    <col min="85" max="85" width="12.625" style="0" bestFit="1" customWidth="1"/>
    <col min="86" max="86" width="13.75390625" style="0" bestFit="1" customWidth="1"/>
    <col min="87" max="87" width="14.00390625" style="0" bestFit="1" customWidth="1"/>
    <col min="88" max="88" width="1.75390625" style="0" customWidth="1"/>
    <col min="90" max="90" width="1.75390625" style="5" customWidth="1"/>
  </cols>
  <sheetData>
    <row r="1" spans="1:73" ht="15">
      <c r="A1" t="s">
        <v>0</v>
      </c>
      <c r="S1" t="s">
        <v>38</v>
      </c>
      <c r="AK1" t="s">
        <v>41</v>
      </c>
      <c r="BC1" t="s">
        <v>43</v>
      </c>
      <c r="BU1" t="s">
        <v>44</v>
      </c>
    </row>
    <row r="2" spans="1:73" ht="17.25">
      <c r="A2" s="2" t="s">
        <v>1</v>
      </c>
      <c r="S2" s="2" t="s">
        <v>1</v>
      </c>
      <c r="AK2" s="2" t="s">
        <v>1</v>
      </c>
      <c r="BC2" s="2" t="s">
        <v>1</v>
      </c>
      <c r="BU2" s="2" t="s">
        <v>1</v>
      </c>
    </row>
    <row r="3" spans="19:73" ht="15">
      <c r="S3" s="1" t="s">
        <v>40</v>
      </c>
      <c r="AK3" s="1" t="s">
        <v>42</v>
      </c>
      <c r="BC3" s="1" t="s">
        <v>140</v>
      </c>
      <c r="BU3" s="1" t="s">
        <v>45</v>
      </c>
    </row>
    <row r="4" spans="1:73" ht="15">
      <c r="A4" t="s">
        <v>2</v>
      </c>
      <c r="BC4" t="s">
        <v>2</v>
      </c>
      <c r="BU4" t="s">
        <v>2</v>
      </c>
    </row>
    <row r="5" spans="1:73" ht="15">
      <c r="A5" t="s">
        <v>3</v>
      </c>
      <c r="S5" t="s">
        <v>135</v>
      </c>
      <c r="AK5" t="s">
        <v>136</v>
      </c>
      <c r="BC5" t="s">
        <v>141</v>
      </c>
      <c r="BU5" t="s">
        <v>39</v>
      </c>
    </row>
    <row r="6" ht="15.75" thickBot="1"/>
    <row r="7" spans="1:90" ht="1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8" t="s">
        <v>17</v>
      </c>
      <c r="O7" s="37"/>
      <c r="P7" s="37"/>
      <c r="Q7" s="37"/>
      <c r="R7" s="44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8" t="s">
        <v>17</v>
      </c>
      <c r="AG7" s="37"/>
      <c r="AH7" s="37"/>
      <c r="AI7" s="37"/>
      <c r="AJ7" s="45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8" t="s">
        <v>17</v>
      </c>
      <c r="AY7" s="37"/>
      <c r="AZ7" s="37"/>
      <c r="BA7" s="37"/>
      <c r="BB7" s="44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8" t="s">
        <v>17</v>
      </c>
      <c r="BQ7" s="37"/>
      <c r="BR7" s="37"/>
      <c r="BS7" s="37"/>
      <c r="BT7" s="44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8" t="s">
        <v>17</v>
      </c>
      <c r="CI7" s="37"/>
      <c r="CJ7" s="37"/>
      <c r="CK7" s="37"/>
      <c r="CL7" s="44"/>
    </row>
    <row r="8" spans="1:90" ht="15">
      <c r="A8" s="13"/>
      <c r="B8" s="13"/>
      <c r="C8" s="36" t="s">
        <v>4</v>
      </c>
      <c r="D8" s="13"/>
      <c r="E8" s="13"/>
      <c r="F8" s="13"/>
      <c r="G8" s="36" t="s">
        <v>9</v>
      </c>
      <c r="H8" s="13"/>
      <c r="I8" s="13"/>
      <c r="J8" s="36" t="s">
        <v>13</v>
      </c>
      <c r="K8" s="13"/>
      <c r="L8" s="13"/>
      <c r="M8" s="36" t="s">
        <v>15</v>
      </c>
      <c r="N8" s="36" t="s">
        <v>18</v>
      </c>
      <c r="O8" s="36" t="s">
        <v>18</v>
      </c>
      <c r="P8" s="36"/>
      <c r="Q8" s="11" t="s">
        <v>21</v>
      </c>
      <c r="R8" s="44"/>
      <c r="S8" s="13"/>
      <c r="T8" s="13"/>
      <c r="U8" s="36" t="s">
        <v>4</v>
      </c>
      <c r="V8" s="13"/>
      <c r="W8" s="13"/>
      <c r="X8" s="13"/>
      <c r="Y8" s="36" t="s">
        <v>9</v>
      </c>
      <c r="Z8" s="13"/>
      <c r="AA8" s="13"/>
      <c r="AB8" s="36" t="s">
        <v>13</v>
      </c>
      <c r="AC8" s="13"/>
      <c r="AD8" s="13"/>
      <c r="AE8" s="36" t="s">
        <v>15</v>
      </c>
      <c r="AF8" s="36" t="s">
        <v>18</v>
      </c>
      <c r="AG8" s="36" t="s">
        <v>18</v>
      </c>
      <c r="AH8" s="36"/>
      <c r="AI8" s="11" t="s">
        <v>21</v>
      </c>
      <c r="AJ8" s="45"/>
      <c r="AK8" s="13"/>
      <c r="AL8" s="13"/>
      <c r="AM8" s="36" t="s">
        <v>4</v>
      </c>
      <c r="AN8" s="13"/>
      <c r="AO8" s="13"/>
      <c r="AP8" s="13"/>
      <c r="AQ8" s="36" t="s">
        <v>9</v>
      </c>
      <c r="AR8" s="13"/>
      <c r="AS8" s="13"/>
      <c r="AT8" s="36" t="s">
        <v>13</v>
      </c>
      <c r="AU8" s="13"/>
      <c r="AV8" s="13"/>
      <c r="AW8" s="36" t="s">
        <v>15</v>
      </c>
      <c r="AX8" s="36" t="s">
        <v>18</v>
      </c>
      <c r="AY8" s="36" t="s">
        <v>18</v>
      </c>
      <c r="AZ8" s="36"/>
      <c r="BA8" s="11" t="s">
        <v>21</v>
      </c>
      <c r="BB8" s="44"/>
      <c r="BC8" s="13"/>
      <c r="BD8" s="13"/>
      <c r="BE8" s="36" t="s">
        <v>4</v>
      </c>
      <c r="BF8" s="13"/>
      <c r="BG8" s="13"/>
      <c r="BH8" s="13"/>
      <c r="BI8" s="36" t="s">
        <v>9</v>
      </c>
      <c r="BJ8" s="13"/>
      <c r="BK8" s="13"/>
      <c r="BL8" s="36" t="s">
        <v>13</v>
      </c>
      <c r="BM8" s="13"/>
      <c r="BN8" s="13"/>
      <c r="BO8" s="36" t="s">
        <v>15</v>
      </c>
      <c r="BP8" s="36" t="s">
        <v>18</v>
      </c>
      <c r="BQ8" s="36" t="s">
        <v>18</v>
      </c>
      <c r="BR8" s="36"/>
      <c r="BS8" s="11" t="s">
        <v>21</v>
      </c>
      <c r="BT8" s="44"/>
      <c r="BU8" s="13"/>
      <c r="BV8" s="13"/>
      <c r="BW8" s="36" t="s">
        <v>4</v>
      </c>
      <c r="BX8" s="13"/>
      <c r="BY8" s="13"/>
      <c r="BZ8" s="13"/>
      <c r="CA8" s="36" t="s">
        <v>9</v>
      </c>
      <c r="CB8" s="13"/>
      <c r="CC8" s="13"/>
      <c r="CD8" s="36" t="s">
        <v>13</v>
      </c>
      <c r="CE8" s="13"/>
      <c r="CF8" s="13"/>
      <c r="CG8" s="36" t="s">
        <v>15</v>
      </c>
      <c r="CH8" s="36" t="s">
        <v>18</v>
      </c>
      <c r="CI8" s="36" t="s">
        <v>18</v>
      </c>
      <c r="CJ8" s="36"/>
      <c r="CK8" s="11" t="s">
        <v>21</v>
      </c>
      <c r="CL8" s="44"/>
    </row>
    <row r="9" spans="1:90" ht="15">
      <c r="A9" s="13"/>
      <c r="B9" s="13"/>
      <c r="C9" s="12" t="s">
        <v>5</v>
      </c>
      <c r="D9" s="10" t="s">
        <v>6</v>
      </c>
      <c r="E9" s="10" t="s">
        <v>7</v>
      </c>
      <c r="F9" s="10" t="s">
        <v>8</v>
      </c>
      <c r="G9" s="12" t="s">
        <v>10</v>
      </c>
      <c r="H9" s="10" t="s">
        <v>11</v>
      </c>
      <c r="I9" s="10" t="s">
        <v>12</v>
      </c>
      <c r="J9" s="12" t="s">
        <v>14</v>
      </c>
      <c r="K9" s="10" t="s">
        <v>22</v>
      </c>
      <c r="L9" s="10" t="s">
        <v>23</v>
      </c>
      <c r="M9" s="12" t="s">
        <v>16</v>
      </c>
      <c r="N9" s="12" t="s">
        <v>19</v>
      </c>
      <c r="O9" s="12" t="s">
        <v>20</v>
      </c>
      <c r="P9" s="12"/>
      <c r="Q9" s="12"/>
      <c r="R9" s="44"/>
      <c r="S9" s="13"/>
      <c r="T9" s="13"/>
      <c r="U9" s="12" t="s">
        <v>5</v>
      </c>
      <c r="V9" s="10" t="s">
        <v>6</v>
      </c>
      <c r="W9" s="10" t="s">
        <v>7</v>
      </c>
      <c r="X9" s="10" t="s">
        <v>8</v>
      </c>
      <c r="Y9" s="12" t="s">
        <v>10</v>
      </c>
      <c r="Z9" s="10" t="s">
        <v>11</v>
      </c>
      <c r="AA9" s="10" t="s">
        <v>12</v>
      </c>
      <c r="AB9" s="12" t="s">
        <v>14</v>
      </c>
      <c r="AC9" s="10" t="s">
        <v>22</v>
      </c>
      <c r="AD9" s="10" t="s">
        <v>23</v>
      </c>
      <c r="AE9" s="12" t="s">
        <v>16</v>
      </c>
      <c r="AF9" s="12" t="s">
        <v>19</v>
      </c>
      <c r="AG9" s="12" t="s">
        <v>20</v>
      </c>
      <c r="AH9" s="12"/>
      <c r="AI9" s="12"/>
      <c r="AJ9" s="45"/>
      <c r="AK9" s="13"/>
      <c r="AL9" s="13"/>
      <c r="AM9" s="12" t="s">
        <v>5</v>
      </c>
      <c r="AN9" s="10" t="s">
        <v>6</v>
      </c>
      <c r="AO9" s="10" t="s">
        <v>7</v>
      </c>
      <c r="AP9" s="10" t="s">
        <v>8</v>
      </c>
      <c r="AQ9" s="12" t="s">
        <v>10</v>
      </c>
      <c r="AR9" s="10" t="s">
        <v>11</v>
      </c>
      <c r="AS9" s="10" t="s">
        <v>12</v>
      </c>
      <c r="AT9" s="12" t="s">
        <v>14</v>
      </c>
      <c r="AU9" s="10" t="s">
        <v>22</v>
      </c>
      <c r="AV9" s="10" t="s">
        <v>23</v>
      </c>
      <c r="AW9" s="12" t="s">
        <v>16</v>
      </c>
      <c r="AX9" s="12" t="s">
        <v>19</v>
      </c>
      <c r="AY9" s="12" t="s">
        <v>20</v>
      </c>
      <c r="AZ9" s="12"/>
      <c r="BA9" s="12"/>
      <c r="BB9" s="44"/>
      <c r="BC9" s="13"/>
      <c r="BD9" s="13"/>
      <c r="BE9" s="12" t="s">
        <v>5</v>
      </c>
      <c r="BF9" s="10" t="s">
        <v>6</v>
      </c>
      <c r="BG9" s="10" t="s">
        <v>7</v>
      </c>
      <c r="BH9" s="10" t="s">
        <v>8</v>
      </c>
      <c r="BI9" s="12" t="s">
        <v>10</v>
      </c>
      <c r="BJ9" s="10" t="s">
        <v>11</v>
      </c>
      <c r="BK9" s="10" t="s">
        <v>12</v>
      </c>
      <c r="BL9" s="12" t="s">
        <v>14</v>
      </c>
      <c r="BM9" s="10" t="s">
        <v>22</v>
      </c>
      <c r="BN9" s="10" t="s">
        <v>23</v>
      </c>
      <c r="BO9" s="12" t="s">
        <v>16</v>
      </c>
      <c r="BP9" s="12" t="s">
        <v>19</v>
      </c>
      <c r="BQ9" s="12" t="s">
        <v>20</v>
      </c>
      <c r="BR9" s="12"/>
      <c r="BS9" s="12"/>
      <c r="BT9" s="44"/>
      <c r="BU9" s="13"/>
      <c r="BV9" s="13"/>
      <c r="BW9" s="12" t="s">
        <v>5</v>
      </c>
      <c r="BX9" s="10" t="s">
        <v>6</v>
      </c>
      <c r="BY9" s="10" t="s">
        <v>7</v>
      </c>
      <c r="BZ9" s="10" t="s">
        <v>8</v>
      </c>
      <c r="CA9" s="12" t="s">
        <v>10</v>
      </c>
      <c r="CB9" s="10" t="s">
        <v>11</v>
      </c>
      <c r="CC9" s="10" t="s">
        <v>12</v>
      </c>
      <c r="CD9" s="12" t="s">
        <v>14</v>
      </c>
      <c r="CE9" s="10" t="s">
        <v>22</v>
      </c>
      <c r="CF9" s="10" t="s">
        <v>23</v>
      </c>
      <c r="CG9" s="12" t="s">
        <v>16</v>
      </c>
      <c r="CH9" s="12" t="s">
        <v>19</v>
      </c>
      <c r="CI9" s="12" t="s">
        <v>20</v>
      </c>
      <c r="CJ9" s="12"/>
      <c r="CK9" s="12"/>
      <c r="CL9" s="44"/>
    </row>
    <row r="10" spans="1:90" ht="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44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45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44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44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44"/>
    </row>
    <row r="11" spans="1:90" ht="15">
      <c r="A11" s="39">
        <v>2008</v>
      </c>
      <c r="B11" s="36"/>
      <c r="C11" s="49">
        <v>30441</v>
      </c>
      <c r="D11" s="49">
        <v>19213</v>
      </c>
      <c r="E11" s="49">
        <v>5623</v>
      </c>
      <c r="F11" s="49">
        <v>2071</v>
      </c>
      <c r="G11" s="49">
        <f>D11+E11+F11</f>
        <v>26907</v>
      </c>
      <c r="H11" s="49">
        <v>771</v>
      </c>
      <c r="I11" s="49">
        <v>311</v>
      </c>
      <c r="J11" s="49">
        <f>H11+I11</f>
        <v>1082</v>
      </c>
      <c r="K11" s="49">
        <v>51</v>
      </c>
      <c r="L11" s="49">
        <v>27</v>
      </c>
      <c r="M11" s="49">
        <f>K11+L11</f>
        <v>78</v>
      </c>
      <c r="N11" s="49">
        <v>15</v>
      </c>
      <c r="O11" s="49">
        <v>5</v>
      </c>
      <c r="P11" s="49"/>
      <c r="Q11" s="49">
        <f>C11+G11+J11+M11+N11+O11</f>
        <v>58528</v>
      </c>
      <c r="R11" s="44"/>
      <c r="S11" s="13"/>
      <c r="T11" s="36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45"/>
      <c r="AK11" s="13"/>
      <c r="AL11" s="36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44"/>
      <c r="BC11" s="39">
        <v>2008</v>
      </c>
      <c r="BD11" s="36"/>
      <c r="BE11" s="8">
        <v>100</v>
      </c>
      <c r="BF11" s="8">
        <v>100</v>
      </c>
      <c r="BG11" s="8">
        <v>100</v>
      </c>
      <c r="BH11" s="8">
        <v>100</v>
      </c>
      <c r="BI11" s="8">
        <v>100</v>
      </c>
      <c r="BJ11" s="8">
        <v>100</v>
      </c>
      <c r="BK11" s="8">
        <v>100</v>
      </c>
      <c r="BL11" s="8">
        <v>100</v>
      </c>
      <c r="BM11" s="8">
        <v>100</v>
      </c>
      <c r="BN11" s="8">
        <v>100</v>
      </c>
      <c r="BO11" s="8">
        <v>100</v>
      </c>
      <c r="BP11" s="8">
        <v>100</v>
      </c>
      <c r="BQ11" s="8">
        <v>100</v>
      </c>
      <c r="BR11" s="8"/>
      <c r="BS11" s="8">
        <v>100</v>
      </c>
      <c r="BT11" s="44"/>
      <c r="BU11" s="39">
        <v>2008</v>
      </c>
      <c r="BV11" s="36"/>
      <c r="BW11" s="15">
        <f>C11/$Q$11*100</f>
        <v>52.01100328048114</v>
      </c>
      <c r="BX11" s="15">
        <f aca="true" t="shared" si="0" ref="BX11:CK11">D11/$Q$11*100</f>
        <v>32.827022963367966</v>
      </c>
      <c r="BY11" s="15">
        <f t="shared" si="0"/>
        <v>9.60736741388737</v>
      </c>
      <c r="BZ11" s="15">
        <f t="shared" si="0"/>
        <v>3.5384773100054674</v>
      </c>
      <c r="CA11" s="15">
        <f t="shared" si="0"/>
        <v>45.9728676872608</v>
      </c>
      <c r="CB11" s="15">
        <f t="shared" si="0"/>
        <v>1.3173182066703117</v>
      </c>
      <c r="CC11" s="15">
        <f t="shared" si="0"/>
        <v>0.531369600874795</v>
      </c>
      <c r="CD11" s="15">
        <f t="shared" si="0"/>
        <v>1.8486878075451068</v>
      </c>
      <c r="CE11" s="15">
        <f t="shared" si="0"/>
        <v>0.0871377802077638</v>
      </c>
      <c r="CF11" s="15">
        <f t="shared" si="0"/>
        <v>0.046131765992345544</v>
      </c>
      <c r="CG11" s="15">
        <f t="shared" si="0"/>
        <v>0.13326954620010933</v>
      </c>
      <c r="CH11" s="15">
        <f t="shared" si="0"/>
        <v>0.025628758884636414</v>
      </c>
      <c r="CI11" s="15">
        <f t="shared" si="0"/>
        <v>0.008542919628212138</v>
      </c>
      <c r="CJ11" s="15"/>
      <c r="CK11" s="15">
        <f t="shared" si="0"/>
        <v>100</v>
      </c>
      <c r="CL11" s="44"/>
    </row>
    <row r="12" spans="1:90" ht="15">
      <c r="A12" s="41">
        <v>2009</v>
      </c>
      <c r="B12" s="41"/>
      <c r="C12" s="50">
        <v>29963</v>
      </c>
      <c r="D12" s="50">
        <v>18585</v>
      </c>
      <c r="E12" s="50">
        <v>5627</v>
      </c>
      <c r="F12" s="50">
        <v>1973</v>
      </c>
      <c r="G12" s="50">
        <f>D12+E12+F12</f>
        <v>26185</v>
      </c>
      <c r="H12" s="50">
        <v>686</v>
      </c>
      <c r="I12" s="50">
        <v>245</v>
      </c>
      <c r="J12" s="50">
        <f>H12+I12</f>
        <v>931</v>
      </c>
      <c r="K12" s="50">
        <v>49</v>
      </c>
      <c r="L12" s="50">
        <v>18</v>
      </c>
      <c r="M12" s="50">
        <f>K12+L12</f>
        <v>67</v>
      </c>
      <c r="N12" s="50">
        <v>14</v>
      </c>
      <c r="O12" s="50">
        <v>6</v>
      </c>
      <c r="P12" s="50"/>
      <c r="Q12" s="50">
        <f>C12+G12+J12+M12+N12+O12</f>
        <v>57166</v>
      </c>
      <c r="R12" s="44"/>
      <c r="S12" s="39">
        <v>2008</v>
      </c>
      <c r="T12" s="39"/>
      <c r="U12" s="40">
        <f aca="true" t="shared" si="1" ref="U12:AG12">C12/C11*100-100</f>
        <v>-1.5702506487960335</v>
      </c>
      <c r="V12" s="40">
        <f t="shared" si="1"/>
        <v>-3.2686202050694817</v>
      </c>
      <c r="W12" s="40">
        <f t="shared" si="1"/>
        <v>0.0711364040547835</v>
      </c>
      <c r="X12" s="40">
        <f t="shared" si="1"/>
        <v>-4.73201352003862</v>
      </c>
      <c r="Y12" s="40">
        <f t="shared" si="1"/>
        <v>-2.6833166090608387</v>
      </c>
      <c r="Z12" s="40">
        <f t="shared" si="1"/>
        <v>-11.024643320363168</v>
      </c>
      <c r="AA12" s="40">
        <f t="shared" si="1"/>
        <v>-21.22186495176848</v>
      </c>
      <c r="AB12" s="40">
        <f t="shared" si="1"/>
        <v>-13.955637707948242</v>
      </c>
      <c r="AC12" s="40">
        <f t="shared" si="1"/>
        <v>-3.9215686274509807</v>
      </c>
      <c r="AD12" s="40">
        <f t="shared" si="1"/>
        <v>-33.33333333333334</v>
      </c>
      <c r="AE12" s="40">
        <f t="shared" si="1"/>
        <v>-14.102564102564102</v>
      </c>
      <c r="AF12" s="40">
        <f t="shared" si="1"/>
        <v>-6.666666666666671</v>
      </c>
      <c r="AG12" s="40">
        <f t="shared" si="1"/>
        <v>20</v>
      </c>
      <c r="AH12" s="40"/>
      <c r="AI12" s="40">
        <f>Q12/Q11*100-100</f>
        <v>-2.3270913067249808</v>
      </c>
      <c r="AJ12" s="45"/>
      <c r="AK12" s="39">
        <v>2008</v>
      </c>
      <c r="AL12" s="39"/>
      <c r="AM12" s="43">
        <f aca="true" t="shared" si="2" ref="AM12:AY12">C12-C11</f>
        <v>-478</v>
      </c>
      <c r="AN12" s="43">
        <f t="shared" si="2"/>
        <v>-628</v>
      </c>
      <c r="AO12" s="43">
        <f t="shared" si="2"/>
        <v>4</v>
      </c>
      <c r="AP12" s="43">
        <f t="shared" si="2"/>
        <v>-98</v>
      </c>
      <c r="AQ12" s="43">
        <f t="shared" si="2"/>
        <v>-722</v>
      </c>
      <c r="AR12" s="43">
        <f t="shared" si="2"/>
        <v>-85</v>
      </c>
      <c r="AS12" s="43">
        <f t="shared" si="2"/>
        <v>-66</v>
      </c>
      <c r="AT12" s="43">
        <f t="shared" si="2"/>
        <v>-151</v>
      </c>
      <c r="AU12" s="43">
        <f t="shared" si="2"/>
        <v>-2</v>
      </c>
      <c r="AV12" s="43">
        <f t="shared" si="2"/>
        <v>-9</v>
      </c>
      <c r="AW12" s="43">
        <f t="shared" si="2"/>
        <v>-11</v>
      </c>
      <c r="AX12" s="43">
        <f t="shared" si="2"/>
        <v>-1</v>
      </c>
      <c r="AY12" s="43">
        <f t="shared" si="2"/>
        <v>1</v>
      </c>
      <c r="AZ12" s="43"/>
      <c r="BA12" s="43">
        <f>Q12-Q11</f>
        <v>-1362</v>
      </c>
      <c r="BB12" s="44"/>
      <c r="BC12" s="41">
        <v>2009</v>
      </c>
      <c r="BD12" s="41"/>
      <c r="BE12" s="9">
        <f>C12*100/$C$11</f>
        <v>98.42974935120397</v>
      </c>
      <c r="BF12" s="9">
        <f>D12*100/$D$11</f>
        <v>96.73137979493052</v>
      </c>
      <c r="BG12" s="9">
        <f>E12*100/$E$11</f>
        <v>100.07113640405477</v>
      </c>
      <c r="BH12" s="9">
        <f>F12*100/$F$11</f>
        <v>95.26798647996137</v>
      </c>
      <c r="BI12" s="9">
        <f>G12*100/$G$11</f>
        <v>97.31668339093916</v>
      </c>
      <c r="BJ12" s="9">
        <f>H12*100/$H$11</f>
        <v>88.97535667963683</v>
      </c>
      <c r="BK12" s="9">
        <f>I12*100/$I$11</f>
        <v>78.7781350482315</v>
      </c>
      <c r="BL12" s="9">
        <f>J12*100/$J$11</f>
        <v>86.04436229205176</v>
      </c>
      <c r="BM12" s="9">
        <f>K12*100/$K$11</f>
        <v>96.07843137254902</v>
      </c>
      <c r="BN12" s="9">
        <f>L12*100/$L$11</f>
        <v>66.66666666666667</v>
      </c>
      <c r="BO12" s="9">
        <f>M12*100/$M$11</f>
        <v>85.8974358974359</v>
      </c>
      <c r="BP12" s="9">
        <f>N12*100/$N$11</f>
        <v>93.33333333333333</v>
      </c>
      <c r="BQ12" s="9">
        <f>O12*100/$O$11</f>
        <v>120</v>
      </c>
      <c r="BR12" s="9"/>
      <c r="BS12" s="9">
        <f>Q12*100/$Q$11</f>
        <v>97.67290869327502</v>
      </c>
      <c r="BT12" s="44"/>
      <c r="BU12" s="41">
        <v>2009</v>
      </c>
      <c r="BV12" s="41"/>
      <c r="BW12" s="14">
        <f aca="true" t="shared" si="3" ref="BW12:CI12">C12/$Q$12*100</f>
        <v>52.41402232096001</v>
      </c>
      <c r="BX12" s="14">
        <f t="shared" si="3"/>
        <v>32.51058321379841</v>
      </c>
      <c r="BY12" s="14">
        <f t="shared" si="3"/>
        <v>9.843263478291291</v>
      </c>
      <c r="BZ12" s="14">
        <f t="shared" si="3"/>
        <v>3.451352202358045</v>
      </c>
      <c r="CA12" s="14">
        <f t="shared" si="3"/>
        <v>45.80519889444775</v>
      </c>
      <c r="CB12" s="14">
        <f t="shared" si="3"/>
        <v>1.2000139943322954</v>
      </c>
      <c r="CC12" s="14">
        <f t="shared" si="3"/>
        <v>0.42857642654724837</v>
      </c>
      <c r="CD12" s="14">
        <f t="shared" si="3"/>
        <v>1.6285904208795436</v>
      </c>
      <c r="CE12" s="14">
        <f t="shared" si="3"/>
        <v>0.08571528530944968</v>
      </c>
      <c r="CF12" s="14">
        <f t="shared" si="3"/>
        <v>0.031487247664695794</v>
      </c>
      <c r="CG12" s="14">
        <f t="shared" si="3"/>
        <v>0.11720253297414548</v>
      </c>
      <c r="CH12" s="14">
        <f t="shared" si="3"/>
        <v>0.024490081516985618</v>
      </c>
      <c r="CI12" s="14">
        <f t="shared" si="3"/>
        <v>0.010495749221565265</v>
      </c>
      <c r="CJ12" s="14"/>
      <c r="CK12" s="14">
        <f>Q12/$Q$12*100</f>
        <v>100</v>
      </c>
      <c r="CL12" s="44"/>
    </row>
    <row r="13" spans="1:90" ht="15">
      <c r="A13" s="41">
        <v>2010</v>
      </c>
      <c r="B13" s="41"/>
      <c r="C13" s="50">
        <v>29666</v>
      </c>
      <c r="D13" s="50">
        <v>17994</v>
      </c>
      <c r="E13" s="50">
        <v>5510</v>
      </c>
      <c r="F13" s="50">
        <v>1762</v>
      </c>
      <c r="G13" s="50">
        <f>D13+E13+F13</f>
        <v>25266</v>
      </c>
      <c r="H13" s="50">
        <v>484</v>
      </c>
      <c r="I13" s="50">
        <v>217</v>
      </c>
      <c r="J13" s="50">
        <f>H13+I13</f>
        <v>701</v>
      </c>
      <c r="K13" s="50">
        <v>41</v>
      </c>
      <c r="L13" s="50">
        <v>15</v>
      </c>
      <c r="M13" s="50">
        <f>K13+L13</f>
        <v>56</v>
      </c>
      <c r="N13" s="50">
        <v>11</v>
      </c>
      <c r="O13" s="50">
        <v>6</v>
      </c>
      <c r="P13" s="50"/>
      <c r="Q13" s="50">
        <f>C13+G13+J13+M13+N13+O13</f>
        <v>55706</v>
      </c>
      <c r="R13" s="44"/>
      <c r="S13" s="41">
        <v>2009</v>
      </c>
      <c r="T13" s="41"/>
      <c r="U13" s="14">
        <f aca="true" t="shared" si="4" ref="U13:AG14">C13/C12*100-100</f>
        <v>-0.9912225077595735</v>
      </c>
      <c r="V13" s="14">
        <f t="shared" si="4"/>
        <v>-3.1799838579499635</v>
      </c>
      <c r="W13" s="14">
        <f t="shared" si="4"/>
        <v>-2.0792607073040585</v>
      </c>
      <c r="X13" s="14">
        <f t="shared" si="4"/>
        <v>-10.694374049670557</v>
      </c>
      <c r="Y13" s="14">
        <f t="shared" si="4"/>
        <v>-3.509642925338923</v>
      </c>
      <c r="Z13" s="14">
        <f t="shared" si="4"/>
        <v>-29.446064139941683</v>
      </c>
      <c r="AA13" s="14">
        <f t="shared" si="4"/>
        <v>-11.42857142857143</v>
      </c>
      <c r="AB13" s="14">
        <f t="shared" si="4"/>
        <v>-24.704618689581096</v>
      </c>
      <c r="AC13" s="14">
        <f t="shared" si="4"/>
        <v>-16.326530612244895</v>
      </c>
      <c r="AD13" s="14">
        <f t="shared" si="4"/>
        <v>-16.666666666666657</v>
      </c>
      <c r="AE13" s="14">
        <f t="shared" si="4"/>
        <v>-16.4179104477612</v>
      </c>
      <c r="AF13" s="14">
        <f t="shared" si="4"/>
        <v>-21.42857142857143</v>
      </c>
      <c r="AG13" s="14">
        <f t="shared" si="4"/>
        <v>0</v>
      </c>
      <c r="AH13" s="14"/>
      <c r="AI13" s="14">
        <f>Q13/Q12*100-100</f>
        <v>-2.5539656439142107</v>
      </c>
      <c r="AJ13" s="45"/>
      <c r="AK13" s="41">
        <v>2009</v>
      </c>
      <c r="AL13" s="41"/>
      <c r="AM13" s="16">
        <f aca="true" t="shared" si="5" ref="AM13:AY14">C13-C12</f>
        <v>-297</v>
      </c>
      <c r="AN13" s="16">
        <f t="shared" si="5"/>
        <v>-591</v>
      </c>
      <c r="AO13" s="16">
        <f t="shared" si="5"/>
        <v>-117</v>
      </c>
      <c r="AP13" s="16">
        <f t="shared" si="5"/>
        <v>-211</v>
      </c>
      <c r="AQ13" s="16">
        <f t="shared" si="5"/>
        <v>-919</v>
      </c>
      <c r="AR13" s="16">
        <f t="shared" si="5"/>
        <v>-202</v>
      </c>
      <c r="AS13" s="16">
        <f t="shared" si="5"/>
        <v>-28</v>
      </c>
      <c r="AT13" s="16">
        <f t="shared" si="5"/>
        <v>-230</v>
      </c>
      <c r="AU13" s="16">
        <f t="shared" si="5"/>
        <v>-8</v>
      </c>
      <c r="AV13" s="16">
        <f t="shared" si="5"/>
        <v>-3</v>
      </c>
      <c r="AW13" s="16">
        <f t="shared" si="5"/>
        <v>-11</v>
      </c>
      <c r="AX13" s="16">
        <f t="shared" si="5"/>
        <v>-3</v>
      </c>
      <c r="AY13" s="16">
        <f t="shared" si="5"/>
        <v>0</v>
      </c>
      <c r="AZ13" s="16"/>
      <c r="BA13" s="16">
        <f>Q13-Q12</f>
        <v>-1460</v>
      </c>
      <c r="BB13" s="44"/>
      <c r="BC13" s="41">
        <v>2010</v>
      </c>
      <c r="BD13" s="41"/>
      <c r="BE13" s="9">
        <f>C13*100/$C$11</f>
        <v>97.45409152130351</v>
      </c>
      <c r="BF13" s="9">
        <f>D13*100/$D$11</f>
        <v>93.65533753187945</v>
      </c>
      <c r="BG13" s="9">
        <f>E13*100/$E$11</f>
        <v>97.9903965854526</v>
      </c>
      <c r="BH13" s="9">
        <f>F13*100/$F$11</f>
        <v>85.07967165620474</v>
      </c>
      <c r="BI13" s="9">
        <f>G13*100/$G$11</f>
        <v>93.90121529713457</v>
      </c>
      <c r="BJ13" s="9">
        <f>H13*100/$H$11</f>
        <v>62.775616083009076</v>
      </c>
      <c r="BK13" s="9">
        <f>I13*100/$I$11</f>
        <v>69.7749196141479</v>
      </c>
      <c r="BL13" s="9">
        <f>J13*100/$J$11</f>
        <v>64.78743068391867</v>
      </c>
      <c r="BM13" s="9">
        <f>K13*100/$K$11</f>
        <v>80.3921568627451</v>
      </c>
      <c r="BN13" s="9">
        <f>L13*100/$L$11</f>
        <v>55.55555555555556</v>
      </c>
      <c r="BO13" s="9">
        <f>M13*100/$M$11</f>
        <v>71.7948717948718</v>
      </c>
      <c r="BP13" s="9">
        <f>N13*100/$N$11</f>
        <v>73.33333333333333</v>
      </c>
      <c r="BQ13" s="9">
        <f>O13*100/$O$11</f>
        <v>120</v>
      </c>
      <c r="BR13" s="9"/>
      <c r="BS13" s="9">
        <f>Q13*100/$Q$11</f>
        <v>95.17837616183706</v>
      </c>
      <c r="BT13" s="44"/>
      <c r="BU13" s="41">
        <v>2010</v>
      </c>
      <c r="BV13" s="41"/>
      <c r="BW13" s="14">
        <f aca="true" t="shared" si="6" ref="BW13:CI13">C13/$Q$13*100</f>
        <v>53.2545865795426</v>
      </c>
      <c r="BX13" s="14">
        <f t="shared" si="6"/>
        <v>32.30172692349119</v>
      </c>
      <c r="BY13" s="14">
        <f t="shared" si="6"/>
        <v>9.891214590887875</v>
      </c>
      <c r="BZ13" s="14">
        <f t="shared" si="6"/>
        <v>3.1630345025670485</v>
      </c>
      <c r="CA13" s="14">
        <f t="shared" si="6"/>
        <v>45.35597601694611</v>
      </c>
      <c r="CB13" s="14">
        <f t="shared" si="6"/>
        <v>0.8688471618856138</v>
      </c>
      <c r="CC13" s="14">
        <f t="shared" si="6"/>
        <v>0.389545111837145</v>
      </c>
      <c r="CD13" s="14">
        <f t="shared" si="6"/>
        <v>1.2583922737227586</v>
      </c>
      <c r="CE13" s="14">
        <f t="shared" si="6"/>
        <v>0.07360068933328547</v>
      </c>
      <c r="CF13" s="14">
        <f t="shared" si="6"/>
        <v>0.026927081463397125</v>
      </c>
      <c r="CG13" s="14">
        <f t="shared" si="6"/>
        <v>0.10052777079668257</v>
      </c>
      <c r="CH13" s="14">
        <f t="shared" si="6"/>
        <v>0.01974652640649122</v>
      </c>
      <c r="CI13" s="14">
        <f t="shared" si="6"/>
        <v>0.010770832585358847</v>
      </c>
      <c r="CJ13" s="14"/>
      <c r="CK13" s="14">
        <f>Q13/$Q$13*100</f>
        <v>100</v>
      </c>
      <c r="CL13" s="44"/>
    </row>
    <row r="14" spans="1:90" ht="15">
      <c r="A14" s="41">
        <v>2011</v>
      </c>
      <c r="B14" s="41"/>
      <c r="C14" s="50">
        <v>29927</v>
      </c>
      <c r="D14" s="50">
        <v>16989</v>
      </c>
      <c r="E14" s="50">
        <v>5473</v>
      </c>
      <c r="F14" s="50">
        <v>1709</v>
      </c>
      <c r="G14" s="50">
        <f>D14+E14+F14</f>
        <v>24171</v>
      </c>
      <c r="H14" s="50">
        <v>451</v>
      </c>
      <c r="I14" s="50">
        <v>200</v>
      </c>
      <c r="J14" s="50">
        <f>H14+I14</f>
        <v>651</v>
      </c>
      <c r="K14" s="50">
        <v>38</v>
      </c>
      <c r="L14" s="50">
        <v>7</v>
      </c>
      <c r="M14" s="50">
        <f>K14+L14</f>
        <v>45</v>
      </c>
      <c r="N14" s="50">
        <v>13</v>
      </c>
      <c r="O14" s="50">
        <v>6</v>
      </c>
      <c r="P14" s="50"/>
      <c r="Q14" s="50">
        <f>C14+G14+J14+M14+N14+O14</f>
        <v>54813</v>
      </c>
      <c r="R14" s="44"/>
      <c r="S14" s="41">
        <v>2010</v>
      </c>
      <c r="T14" s="41"/>
      <c r="U14" s="40">
        <f>C14/C13*100-100</f>
        <v>0.8797950515741775</v>
      </c>
      <c r="V14" s="40">
        <f t="shared" si="4"/>
        <v>-5.585195065021679</v>
      </c>
      <c r="W14" s="40">
        <f t="shared" si="4"/>
        <v>-0.6715063520871212</v>
      </c>
      <c r="X14" s="40">
        <f t="shared" si="4"/>
        <v>-3.0079455164585625</v>
      </c>
      <c r="Y14" s="40">
        <f t="shared" si="4"/>
        <v>-4.333887437663265</v>
      </c>
      <c r="Z14" s="40">
        <f t="shared" si="4"/>
        <v>-6.818181818181827</v>
      </c>
      <c r="AA14" s="40">
        <f t="shared" si="4"/>
        <v>-7.834101382488484</v>
      </c>
      <c r="AB14" s="40">
        <f t="shared" si="4"/>
        <v>-7.132667617689009</v>
      </c>
      <c r="AC14" s="40">
        <f t="shared" si="4"/>
        <v>-7.317073170731703</v>
      </c>
      <c r="AD14" s="40">
        <f t="shared" si="4"/>
        <v>-53.333333333333336</v>
      </c>
      <c r="AE14" s="40">
        <f t="shared" si="4"/>
        <v>-19.64285714285714</v>
      </c>
      <c r="AF14" s="40">
        <f t="shared" si="4"/>
        <v>18.181818181818187</v>
      </c>
      <c r="AG14" s="40">
        <f t="shared" si="4"/>
        <v>0</v>
      </c>
      <c r="AH14" s="40"/>
      <c r="AI14" s="40">
        <f>Q14/Q13*100-100</f>
        <v>-1.6030589164542306</v>
      </c>
      <c r="AJ14" s="45"/>
      <c r="AK14" s="41">
        <v>2010</v>
      </c>
      <c r="AL14" s="41"/>
      <c r="AM14" s="43">
        <f>C14-C13</f>
        <v>261</v>
      </c>
      <c r="AN14" s="43">
        <f t="shared" si="5"/>
        <v>-1005</v>
      </c>
      <c r="AO14" s="43">
        <f t="shared" si="5"/>
        <v>-37</v>
      </c>
      <c r="AP14" s="43">
        <f t="shared" si="5"/>
        <v>-53</v>
      </c>
      <c r="AQ14" s="43">
        <f t="shared" si="5"/>
        <v>-1095</v>
      </c>
      <c r="AR14" s="43">
        <f t="shared" si="5"/>
        <v>-33</v>
      </c>
      <c r="AS14" s="43">
        <f t="shared" si="5"/>
        <v>-17</v>
      </c>
      <c r="AT14" s="43">
        <f t="shared" si="5"/>
        <v>-50</v>
      </c>
      <c r="AU14" s="43">
        <f t="shared" si="5"/>
        <v>-3</v>
      </c>
      <c r="AV14" s="43">
        <f t="shared" si="5"/>
        <v>-8</v>
      </c>
      <c r="AW14" s="43">
        <f t="shared" si="5"/>
        <v>-11</v>
      </c>
      <c r="AX14" s="43">
        <f t="shared" si="5"/>
        <v>2</v>
      </c>
      <c r="AY14" s="43">
        <f t="shared" si="5"/>
        <v>0</v>
      </c>
      <c r="AZ14" s="43"/>
      <c r="BA14" s="43">
        <f>Q14-Q13</f>
        <v>-893</v>
      </c>
      <c r="BB14" s="44"/>
      <c r="BC14" s="41">
        <v>2011</v>
      </c>
      <c r="BD14" s="41"/>
      <c r="BE14" s="9">
        <f>C14*100/$C$11</f>
        <v>98.31148779606451</v>
      </c>
      <c r="BF14" s="9">
        <f>D14*100/$D$11</f>
        <v>88.42450424191954</v>
      </c>
      <c r="BG14" s="9">
        <f>E14*100/$E$11</f>
        <v>97.33238484794593</v>
      </c>
      <c r="BH14" s="9">
        <f>F14*100/$F$11</f>
        <v>82.52052148720425</v>
      </c>
      <c r="BI14" s="9">
        <f>G14*100/$G$11</f>
        <v>89.83164232355892</v>
      </c>
      <c r="BJ14" s="9">
        <f>H14*100/$H$11</f>
        <v>58.49546044098573</v>
      </c>
      <c r="BK14" s="9">
        <f>I14*100/$I$11</f>
        <v>64.30868167202573</v>
      </c>
      <c r="BL14" s="9">
        <f>J14*100/$J$11</f>
        <v>60.16635859519408</v>
      </c>
      <c r="BM14" s="9">
        <f>K14*100/$K$11</f>
        <v>74.50980392156863</v>
      </c>
      <c r="BN14" s="9">
        <f>L14*100/$L$11</f>
        <v>25.925925925925927</v>
      </c>
      <c r="BO14" s="9">
        <f>M14*100/$M$11</f>
        <v>57.69230769230769</v>
      </c>
      <c r="BP14" s="9">
        <f>N14*100/$N$11</f>
        <v>86.66666666666667</v>
      </c>
      <c r="BQ14" s="9">
        <f>O14*100/$O$11</f>
        <v>120</v>
      </c>
      <c r="BR14" s="9"/>
      <c r="BS14" s="9">
        <f>Q14*100/$Q$11</f>
        <v>93.65261071623839</v>
      </c>
      <c r="BT14" s="44"/>
      <c r="BU14" s="41">
        <v>2011</v>
      </c>
      <c r="BV14" s="41"/>
      <c r="BW14" s="14">
        <f>C14/$Q$14*100</f>
        <v>54.59836170251583</v>
      </c>
      <c r="BX14" s="14">
        <f aca="true" t="shared" si="7" ref="BX14:CI14">D14/$Q$14*100</f>
        <v>30.99447211427946</v>
      </c>
      <c r="BY14" s="14">
        <f t="shared" si="7"/>
        <v>9.984857606772115</v>
      </c>
      <c r="BZ14" s="14">
        <f t="shared" si="7"/>
        <v>3.1178734971630817</v>
      </c>
      <c r="CA14" s="14">
        <f t="shared" si="7"/>
        <v>44.09720321821466</v>
      </c>
      <c r="CB14" s="14">
        <f t="shared" si="7"/>
        <v>0.8227975115392335</v>
      </c>
      <c r="CC14" s="14">
        <f t="shared" si="7"/>
        <v>0.36487694525021436</v>
      </c>
      <c r="CD14" s="14">
        <f t="shared" si="7"/>
        <v>1.1876744567894477</v>
      </c>
      <c r="CE14" s="14">
        <f t="shared" si="7"/>
        <v>0.06932661959754073</v>
      </c>
      <c r="CF14" s="14">
        <f t="shared" si="7"/>
        <v>0.012770693083757502</v>
      </c>
      <c r="CG14" s="14">
        <f t="shared" si="7"/>
        <v>0.08209731268129823</v>
      </c>
      <c r="CH14" s="14">
        <f t="shared" si="7"/>
        <v>0.023717001441263933</v>
      </c>
      <c r="CI14" s="14">
        <f t="shared" si="7"/>
        <v>0.01094630835750643</v>
      </c>
      <c r="CJ14" s="14"/>
      <c r="CK14" s="14">
        <f>Q14/$Q$14*100</f>
        <v>100</v>
      </c>
      <c r="CL14" s="44"/>
    </row>
    <row r="15" spans="1:90" ht="15.75" thickBot="1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4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5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4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4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4"/>
    </row>
    <row r="17" spans="1:73" ht="15">
      <c r="A17" s="51" t="s">
        <v>139</v>
      </c>
      <c r="S17" s="51" t="s">
        <v>139</v>
      </c>
      <c r="AK17" s="51" t="s">
        <v>139</v>
      </c>
      <c r="BC17" s="51" t="s">
        <v>139</v>
      </c>
      <c r="BU17" s="51" t="s">
        <v>139</v>
      </c>
    </row>
    <row r="18" spans="1:73" ht="15">
      <c r="A18" s="4" t="s">
        <v>138</v>
      </c>
      <c r="S18" s="4" t="s">
        <v>138</v>
      </c>
      <c r="AK18" s="4" t="s">
        <v>138</v>
      </c>
      <c r="BC18" s="4" t="s">
        <v>138</v>
      </c>
      <c r="BU18" s="4" t="s">
        <v>138</v>
      </c>
    </row>
    <row r="19" spans="1:73" ht="15">
      <c r="A19" s="4" t="s">
        <v>137</v>
      </c>
      <c r="S19" s="4" t="s">
        <v>137</v>
      </c>
      <c r="AK19" s="4" t="s">
        <v>137</v>
      </c>
      <c r="BC19" s="4" t="s">
        <v>137</v>
      </c>
      <c r="BU19" s="4" t="s">
        <v>137</v>
      </c>
    </row>
    <row r="20" ht="15">
      <c r="A20" s="4"/>
    </row>
    <row r="21" spans="75:87" ht="15">
      <c r="BW21" s="18"/>
      <c r="BX21" s="17"/>
      <c r="BY21" s="17"/>
      <c r="BZ21" s="17"/>
      <c r="CA21" s="18"/>
      <c r="CB21" s="17"/>
      <c r="CC21" s="17"/>
      <c r="CD21" s="18"/>
      <c r="CE21" s="17"/>
      <c r="CF21" s="17"/>
      <c r="CG21" s="18"/>
      <c r="CH21" s="18"/>
      <c r="CI21" s="18"/>
    </row>
    <row r="22" ht="15">
      <c r="A22" s="4"/>
    </row>
    <row r="23" spans="1:55" ht="15">
      <c r="A23" s="4"/>
      <c r="BC23" s="53" t="s">
        <v>150</v>
      </c>
    </row>
    <row r="24" spans="57:71" ht="15.75">
      <c r="BE24" s="55">
        <f>BE14-BE11</f>
        <v>-1.6885122039354883</v>
      </c>
      <c r="BF24" s="54">
        <f aca="true" t="shared" si="8" ref="BF24:BS24">BF14-BF11</f>
        <v>-11.575495758080464</v>
      </c>
      <c r="BG24" s="54">
        <f t="shared" si="8"/>
        <v>-2.6676151520540685</v>
      </c>
      <c r="BH24" s="54">
        <f t="shared" si="8"/>
        <v>-17.47947851279575</v>
      </c>
      <c r="BI24" s="55">
        <f t="shared" si="8"/>
        <v>-10.168357676441076</v>
      </c>
      <c r="BJ24" s="54">
        <f t="shared" si="8"/>
        <v>-41.50453955901427</v>
      </c>
      <c r="BK24" s="54">
        <f t="shared" si="8"/>
        <v>-35.69131832797427</v>
      </c>
      <c r="BL24" s="55">
        <f t="shared" si="8"/>
        <v>-39.83364140480592</v>
      </c>
      <c r="BM24" s="54">
        <f t="shared" si="8"/>
        <v>-25.490196078431367</v>
      </c>
      <c r="BN24" s="54">
        <f t="shared" si="8"/>
        <v>-74.07407407407408</v>
      </c>
      <c r="BO24" s="55">
        <f t="shared" si="8"/>
        <v>-42.30769230769231</v>
      </c>
      <c r="BP24" s="55">
        <f t="shared" si="8"/>
        <v>-13.333333333333329</v>
      </c>
      <c r="BQ24" s="55">
        <f t="shared" si="8"/>
        <v>20</v>
      </c>
      <c r="BR24" s="54">
        <f t="shared" si="8"/>
        <v>0</v>
      </c>
      <c r="BS24" s="55">
        <f t="shared" si="8"/>
        <v>-6.347389283761615</v>
      </c>
    </row>
  </sheetData>
  <printOptions horizontalCentered="1" verticalCentered="1"/>
  <pageMargins left="0.7874015748031497" right="0.7874015748031497" top="0.7874015748031497" bottom="0.7874015748031497" header="0" footer="0"/>
  <pageSetup fitToHeight="1" fitToWidth="1"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24"/>
  <sheetViews>
    <sheetView zoomScale="75" zoomScaleNormal="75" workbookViewId="0" topLeftCell="A1">
      <selection activeCell="A1" sqref="A1"/>
    </sheetView>
  </sheetViews>
  <sheetFormatPr defaultColWidth="11.00390625" defaultRowHeight="15.75"/>
  <cols>
    <col min="1" max="1" width="4.875" style="0" customWidth="1"/>
    <col min="2" max="2" width="1.75390625" style="0" customWidth="1"/>
    <col min="3" max="3" width="10.50390625" style="0" customWidth="1"/>
    <col min="4" max="6" width="7.75390625" style="0" customWidth="1"/>
    <col min="7" max="7" width="14.625" style="0" customWidth="1"/>
    <col min="8" max="9" width="9.625" style="0" customWidth="1"/>
    <col min="10" max="10" width="11.625" style="0" customWidth="1"/>
    <col min="11" max="11" width="9.625" style="0" customWidth="1"/>
    <col min="12" max="12" width="11.625" style="0" customWidth="1"/>
    <col min="13" max="13" width="12.625" style="0" customWidth="1"/>
    <col min="14" max="14" width="13.75390625" style="0" customWidth="1"/>
    <col min="15" max="15" width="14.00390625" style="0" customWidth="1"/>
    <col min="16" max="16" width="1.75390625" style="0" customWidth="1"/>
    <col min="17" max="17" width="13.00390625" style="0" customWidth="1"/>
    <col min="18" max="18" width="1.75390625" style="5" customWidth="1"/>
    <col min="19" max="19" width="4.875" style="0" customWidth="1"/>
    <col min="20" max="20" width="1.75390625" style="0" customWidth="1"/>
    <col min="21" max="21" width="10.50390625" style="0" customWidth="1"/>
    <col min="22" max="24" width="7.75390625" style="0" customWidth="1"/>
    <col min="25" max="25" width="14.625" style="0" customWidth="1"/>
    <col min="26" max="27" width="9.625" style="0" customWidth="1"/>
    <col min="28" max="28" width="11.625" style="0" customWidth="1"/>
    <col min="29" max="29" width="9.625" style="0" customWidth="1"/>
    <col min="30" max="30" width="11.625" style="0" customWidth="1"/>
    <col min="31" max="31" width="12.625" style="0" customWidth="1"/>
    <col min="32" max="32" width="13.75390625" style="0" customWidth="1"/>
    <col min="33" max="33" width="14.00390625" style="0" customWidth="1"/>
    <col min="34" max="34" width="1.75390625" style="0" customWidth="1"/>
    <col min="36" max="36" width="1.75390625" style="6" customWidth="1"/>
    <col min="37" max="37" width="4.875" style="0" customWidth="1"/>
    <col min="38" max="38" width="1.75390625" style="0" customWidth="1"/>
    <col min="39" max="39" width="10.50390625" style="0" customWidth="1"/>
    <col min="40" max="42" width="7.75390625" style="0" customWidth="1"/>
    <col min="43" max="43" width="14.625" style="0" customWidth="1"/>
    <col min="44" max="45" width="9.625" style="0" customWidth="1"/>
    <col min="46" max="46" width="11.625" style="0" customWidth="1"/>
    <col min="47" max="47" width="9.625" style="0" customWidth="1"/>
    <col min="48" max="48" width="11.625" style="0" customWidth="1"/>
    <col min="49" max="49" width="12.625" style="0" customWidth="1"/>
    <col min="50" max="50" width="13.75390625" style="0" customWidth="1"/>
    <col min="51" max="51" width="14.00390625" style="0" customWidth="1"/>
    <col min="52" max="52" width="1.75390625" style="0" customWidth="1"/>
    <col min="54" max="54" width="1.75390625" style="5" customWidth="1"/>
    <col min="55" max="55" width="4.875" style="0" customWidth="1"/>
    <col min="56" max="56" width="1.75390625" style="0" customWidth="1"/>
    <col min="57" max="57" width="10.50390625" style="0" customWidth="1"/>
    <col min="58" max="60" width="7.75390625" style="0" customWidth="1"/>
    <col min="61" max="61" width="14.625" style="0" customWidth="1"/>
    <col min="62" max="63" width="9.625" style="0" customWidth="1"/>
    <col min="64" max="64" width="11.625" style="0" customWidth="1"/>
    <col min="65" max="65" width="9.625" style="0" customWidth="1"/>
    <col min="66" max="66" width="11.625" style="0" customWidth="1"/>
    <col min="67" max="67" width="12.625" style="0" customWidth="1"/>
    <col min="68" max="68" width="13.75390625" style="0" customWidth="1"/>
    <col min="69" max="69" width="14.00390625" style="0" customWidth="1"/>
    <col min="70" max="70" width="1.75390625" style="0" customWidth="1"/>
    <col min="71" max="71" width="11.25390625" style="0" customWidth="1"/>
    <col min="72" max="72" width="1.75390625" style="5" customWidth="1"/>
    <col min="73" max="73" width="4.875" style="0" customWidth="1"/>
    <col min="74" max="74" width="1.75390625" style="0" customWidth="1"/>
    <col min="75" max="75" width="10.50390625" style="0" customWidth="1"/>
    <col min="76" max="78" width="7.75390625" style="0" customWidth="1"/>
    <col min="79" max="79" width="14.625" style="0" customWidth="1"/>
    <col min="80" max="81" width="9.625" style="0" customWidth="1"/>
    <col min="82" max="82" width="11.625" style="0" customWidth="1"/>
    <col min="83" max="83" width="9.625" style="0" customWidth="1"/>
    <col min="84" max="84" width="11.625" style="0" customWidth="1"/>
    <col min="85" max="85" width="12.625" style="0" customWidth="1"/>
    <col min="86" max="86" width="13.75390625" style="0" customWidth="1"/>
    <col min="87" max="87" width="14.00390625" style="0" customWidth="1"/>
    <col min="88" max="88" width="1.75390625" style="0" customWidth="1"/>
    <col min="89" max="89" width="11.125" style="0" customWidth="1"/>
    <col min="90" max="90" width="1.75390625" style="5" customWidth="1"/>
  </cols>
  <sheetData>
    <row r="1" spans="1:73" ht="15">
      <c r="A1" t="s">
        <v>46</v>
      </c>
      <c r="S1" t="s">
        <v>47</v>
      </c>
      <c r="AK1" t="s">
        <v>48</v>
      </c>
      <c r="BC1" t="s">
        <v>49</v>
      </c>
      <c r="BU1" t="s">
        <v>50</v>
      </c>
    </row>
    <row r="2" spans="1:73" ht="17.25">
      <c r="A2" s="2" t="s">
        <v>28</v>
      </c>
      <c r="S2" s="2" t="s">
        <v>28</v>
      </c>
      <c r="AK2" s="2" t="s">
        <v>28</v>
      </c>
      <c r="BC2" s="2" t="s">
        <v>28</v>
      </c>
      <c r="BU2" s="2" t="s">
        <v>28</v>
      </c>
    </row>
    <row r="3" spans="19:73" ht="15">
      <c r="S3" s="1" t="s">
        <v>40</v>
      </c>
      <c r="AK3" s="1" t="s">
        <v>42</v>
      </c>
      <c r="BC3" s="1" t="s">
        <v>140</v>
      </c>
      <c r="BU3" s="1" t="s">
        <v>45</v>
      </c>
    </row>
    <row r="4" spans="1:73" ht="15">
      <c r="A4" t="s">
        <v>2</v>
      </c>
      <c r="BC4" t="s">
        <v>2</v>
      </c>
      <c r="BU4" t="s">
        <v>2</v>
      </c>
    </row>
    <row r="5" spans="1:73" ht="15">
      <c r="A5" t="s">
        <v>3</v>
      </c>
      <c r="S5" t="s">
        <v>135</v>
      </c>
      <c r="AK5" t="s">
        <v>136</v>
      </c>
      <c r="BC5" t="s">
        <v>141</v>
      </c>
      <c r="BU5" t="s">
        <v>39</v>
      </c>
    </row>
    <row r="6" ht="15.75" thickBot="1"/>
    <row r="7" spans="1:90" ht="1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8" t="s">
        <v>17</v>
      </c>
      <c r="O7" s="37"/>
      <c r="P7" s="37"/>
      <c r="Q7" s="37"/>
      <c r="R7" s="44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8" t="s">
        <v>17</v>
      </c>
      <c r="AG7" s="37"/>
      <c r="AH7" s="37"/>
      <c r="AI7" s="37"/>
      <c r="AJ7" s="45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8" t="s">
        <v>17</v>
      </c>
      <c r="AY7" s="37"/>
      <c r="AZ7" s="37"/>
      <c r="BA7" s="37"/>
      <c r="BB7" s="44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8" t="s">
        <v>17</v>
      </c>
      <c r="BQ7" s="37"/>
      <c r="BR7" s="37"/>
      <c r="BS7" s="37"/>
      <c r="BT7" s="44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8" t="s">
        <v>17</v>
      </c>
      <c r="CI7" s="37"/>
      <c r="CJ7" s="37"/>
      <c r="CK7" s="37"/>
      <c r="CL7" s="44"/>
    </row>
    <row r="8" spans="1:90" ht="15">
      <c r="A8" s="13"/>
      <c r="B8" s="13"/>
      <c r="C8" s="36" t="s">
        <v>4</v>
      </c>
      <c r="D8" s="13"/>
      <c r="E8" s="13"/>
      <c r="F8" s="13"/>
      <c r="G8" s="36" t="s">
        <v>9</v>
      </c>
      <c r="H8" s="13"/>
      <c r="I8" s="13"/>
      <c r="J8" s="36" t="s">
        <v>13</v>
      </c>
      <c r="K8" s="13"/>
      <c r="L8" s="13"/>
      <c r="M8" s="36" t="s">
        <v>15</v>
      </c>
      <c r="N8" s="36" t="s">
        <v>18</v>
      </c>
      <c r="O8" s="36" t="s">
        <v>18</v>
      </c>
      <c r="P8" s="36"/>
      <c r="Q8" s="11" t="s">
        <v>21</v>
      </c>
      <c r="R8" s="44"/>
      <c r="S8" s="13"/>
      <c r="T8" s="13"/>
      <c r="U8" s="36" t="s">
        <v>4</v>
      </c>
      <c r="V8" s="13"/>
      <c r="W8" s="13"/>
      <c r="X8" s="13"/>
      <c r="Y8" s="36" t="s">
        <v>9</v>
      </c>
      <c r="Z8" s="13"/>
      <c r="AA8" s="13"/>
      <c r="AB8" s="36" t="s">
        <v>13</v>
      </c>
      <c r="AC8" s="13"/>
      <c r="AD8" s="13"/>
      <c r="AE8" s="36" t="s">
        <v>15</v>
      </c>
      <c r="AF8" s="36" t="s">
        <v>18</v>
      </c>
      <c r="AG8" s="36" t="s">
        <v>18</v>
      </c>
      <c r="AH8" s="36"/>
      <c r="AI8" s="11" t="s">
        <v>21</v>
      </c>
      <c r="AJ8" s="45"/>
      <c r="AK8" s="13"/>
      <c r="AL8" s="13"/>
      <c r="AM8" s="36" t="s">
        <v>4</v>
      </c>
      <c r="AN8" s="13"/>
      <c r="AO8" s="13"/>
      <c r="AP8" s="13"/>
      <c r="AQ8" s="36" t="s">
        <v>9</v>
      </c>
      <c r="AR8" s="13"/>
      <c r="AS8" s="13"/>
      <c r="AT8" s="36" t="s">
        <v>13</v>
      </c>
      <c r="AU8" s="13"/>
      <c r="AV8" s="13"/>
      <c r="AW8" s="36" t="s">
        <v>15</v>
      </c>
      <c r="AX8" s="36" t="s">
        <v>18</v>
      </c>
      <c r="AY8" s="36" t="s">
        <v>18</v>
      </c>
      <c r="AZ8" s="36"/>
      <c r="BA8" s="11" t="s">
        <v>21</v>
      </c>
      <c r="BB8" s="44"/>
      <c r="BC8" s="13"/>
      <c r="BD8" s="13"/>
      <c r="BE8" s="36" t="s">
        <v>4</v>
      </c>
      <c r="BF8" s="13"/>
      <c r="BG8" s="13"/>
      <c r="BH8" s="13"/>
      <c r="BI8" s="36" t="s">
        <v>9</v>
      </c>
      <c r="BJ8" s="13"/>
      <c r="BK8" s="13"/>
      <c r="BL8" s="36" t="s">
        <v>13</v>
      </c>
      <c r="BM8" s="13"/>
      <c r="BN8" s="13"/>
      <c r="BO8" s="36" t="s">
        <v>15</v>
      </c>
      <c r="BP8" s="36" t="s">
        <v>18</v>
      </c>
      <c r="BQ8" s="36" t="s">
        <v>18</v>
      </c>
      <c r="BR8" s="36"/>
      <c r="BS8" s="11" t="s">
        <v>21</v>
      </c>
      <c r="BT8" s="44"/>
      <c r="BU8" s="13"/>
      <c r="BV8" s="13"/>
      <c r="BW8" s="36" t="s">
        <v>4</v>
      </c>
      <c r="BX8" s="13"/>
      <c r="BY8" s="13"/>
      <c r="BZ8" s="13"/>
      <c r="CA8" s="36" t="s">
        <v>9</v>
      </c>
      <c r="CB8" s="13"/>
      <c r="CC8" s="13"/>
      <c r="CD8" s="36" t="s">
        <v>13</v>
      </c>
      <c r="CE8" s="13"/>
      <c r="CF8" s="13"/>
      <c r="CG8" s="36" t="s">
        <v>15</v>
      </c>
      <c r="CH8" s="36" t="s">
        <v>18</v>
      </c>
      <c r="CI8" s="36" t="s">
        <v>18</v>
      </c>
      <c r="CJ8" s="36"/>
      <c r="CK8" s="11" t="s">
        <v>21</v>
      </c>
      <c r="CL8" s="44"/>
    </row>
    <row r="9" spans="1:90" ht="15">
      <c r="A9" s="13"/>
      <c r="B9" s="13"/>
      <c r="C9" s="12" t="s">
        <v>5</v>
      </c>
      <c r="D9" s="10" t="s">
        <v>6</v>
      </c>
      <c r="E9" s="10" t="s">
        <v>7</v>
      </c>
      <c r="F9" s="10" t="s">
        <v>8</v>
      </c>
      <c r="G9" s="12" t="s">
        <v>10</v>
      </c>
      <c r="H9" s="10" t="s">
        <v>11</v>
      </c>
      <c r="I9" s="10" t="s">
        <v>12</v>
      </c>
      <c r="J9" s="12" t="s">
        <v>14</v>
      </c>
      <c r="K9" s="10" t="s">
        <v>22</v>
      </c>
      <c r="L9" s="10" t="s">
        <v>23</v>
      </c>
      <c r="M9" s="12" t="s">
        <v>16</v>
      </c>
      <c r="N9" s="12" t="s">
        <v>19</v>
      </c>
      <c r="O9" s="12" t="s">
        <v>20</v>
      </c>
      <c r="P9" s="12"/>
      <c r="Q9" s="12"/>
      <c r="R9" s="44"/>
      <c r="S9" s="13"/>
      <c r="T9" s="13"/>
      <c r="U9" s="12" t="s">
        <v>5</v>
      </c>
      <c r="V9" s="10" t="s">
        <v>6</v>
      </c>
      <c r="W9" s="10" t="s">
        <v>7</v>
      </c>
      <c r="X9" s="10" t="s">
        <v>8</v>
      </c>
      <c r="Y9" s="12" t="s">
        <v>10</v>
      </c>
      <c r="Z9" s="10" t="s">
        <v>11</v>
      </c>
      <c r="AA9" s="10" t="s">
        <v>12</v>
      </c>
      <c r="AB9" s="12" t="s">
        <v>14</v>
      </c>
      <c r="AC9" s="10" t="s">
        <v>22</v>
      </c>
      <c r="AD9" s="10" t="s">
        <v>23</v>
      </c>
      <c r="AE9" s="12" t="s">
        <v>16</v>
      </c>
      <c r="AF9" s="12" t="s">
        <v>19</v>
      </c>
      <c r="AG9" s="12" t="s">
        <v>20</v>
      </c>
      <c r="AH9" s="12"/>
      <c r="AI9" s="12"/>
      <c r="AJ9" s="45"/>
      <c r="AK9" s="13"/>
      <c r="AL9" s="13"/>
      <c r="AM9" s="12" t="s">
        <v>5</v>
      </c>
      <c r="AN9" s="10" t="s">
        <v>6</v>
      </c>
      <c r="AO9" s="10" t="s">
        <v>7</v>
      </c>
      <c r="AP9" s="10" t="s">
        <v>8</v>
      </c>
      <c r="AQ9" s="12" t="s">
        <v>10</v>
      </c>
      <c r="AR9" s="10" t="s">
        <v>11</v>
      </c>
      <c r="AS9" s="10" t="s">
        <v>12</v>
      </c>
      <c r="AT9" s="12" t="s">
        <v>14</v>
      </c>
      <c r="AU9" s="10" t="s">
        <v>22</v>
      </c>
      <c r="AV9" s="10" t="s">
        <v>23</v>
      </c>
      <c r="AW9" s="12" t="s">
        <v>16</v>
      </c>
      <c r="AX9" s="12" t="s">
        <v>19</v>
      </c>
      <c r="AY9" s="12" t="s">
        <v>20</v>
      </c>
      <c r="AZ9" s="12"/>
      <c r="BA9" s="12"/>
      <c r="BB9" s="44"/>
      <c r="BC9" s="13"/>
      <c r="BD9" s="13"/>
      <c r="BE9" s="12" t="s">
        <v>5</v>
      </c>
      <c r="BF9" s="10" t="s">
        <v>6</v>
      </c>
      <c r="BG9" s="10" t="s">
        <v>7</v>
      </c>
      <c r="BH9" s="10" t="s">
        <v>8</v>
      </c>
      <c r="BI9" s="12" t="s">
        <v>10</v>
      </c>
      <c r="BJ9" s="10" t="s">
        <v>11</v>
      </c>
      <c r="BK9" s="10" t="s">
        <v>12</v>
      </c>
      <c r="BL9" s="12" t="s">
        <v>14</v>
      </c>
      <c r="BM9" s="10" t="s">
        <v>22</v>
      </c>
      <c r="BN9" s="10" t="s">
        <v>23</v>
      </c>
      <c r="BO9" s="12" t="s">
        <v>16</v>
      </c>
      <c r="BP9" s="12" t="s">
        <v>19</v>
      </c>
      <c r="BQ9" s="12" t="s">
        <v>20</v>
      </c>
      <c r="BR9" s="12"/>
      <c r="BS9" s="12"/>
      <c r="BT9" s="44"/>
      <c r="BU9" s="13"/>
      <c r="BV9" s="13"/>
      <c r="BW9" s="12" t="s">
        <v>5</v>
      </c>
      <c r="BX9" s="10" t="s">
        <v>6</v>
      </c>
      <c r="BY9" s="10" t="s">
        <v>7</v>
      </c>
      <c r="BZ9" s="10" t="s">
        <v>8</v>
      </c>
      <c r="CA9" s="12" t="s">
        <v>10</v>
      </c>
      <c r="CB9" s="10" t="s">
        <v>11</v>
      </c>
      <c r="CC9" s="10" t="s">
        <v>12</v>
      </c>
      <c r="CD9" s="12" t="s">
        <v>14</v>
      </c>
      <c r="CE9" s="10" t="s">
        <v>22</v>
      </c>
      <c r="CF9" s="10" t="s">
        <v>23</v>
      </c>
      <c r="CG9" s="12" t="s">
        <v>16</v>
      </c>
      <c r="CH9" s="12" t="s">
        <v>19</v>
      </c>
      <c r="CI9" s="12" t="s">
        <v>20</v>
      </c>
      <c r="CJ9" s="12"/>
      <c r="CK9" s="12"/>
      <c r="CL9" s="44"/>
    </row>
    <row r="10" spans="1:90" ht="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44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45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44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44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44"/>
    </row>
    <row r="11" spans="1:90" ht="15">
      <c r="A11" s="39">
        <v>2008</v>
      </c>
      <c r="B11" s="36"/>
      <c r="C11" s="49">
        <v>270001</v>
      </c>
      <c r="D11" s="49">
        <v>173555</v>
      </c>
      <c r="E11" s="49">
        <v>52037</v>
      </c>
      <c r="F11" s="49">
        <v>19578</v>
      </c>
      <c r="G11" s="49">
        <f>D11+E11+F11</f>
        <v>245170</v>
      </c>
      <c r="H11" s="49">
        <v>7112</v>
      </c>
      <c r="I11" s="49">
        <v>2884</v>
      </c>
      <c r="J11" s="49">
        <f>H11+I11</f>
        <v>9996</v>
      </c>
      <c r="K11" s="49">
        <v>526</v>
      </c>
      <c r="L11" s="49">
        <v>299</v>
      </c>
      <c r="M11" s="49">
        <f>K11+L11</f>
        <v>825</v>
      </c>
      <c r="N11" s="49">
        <v>177</v>
      </c>
      <c r="O11" s="49">
        <v>125</v>
      </c>
      <c r="P11" s="49"/>
      <c r="Q11" s="49">
        <f>C11+G11+J11+M11+N11+O11</f>
        <v>526294</v>
      </c>
      <c r="R11" s="44"/>
      <c r="S11" s="13"/>
      <c r="T11" s="36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45"/>
      <c r="AK11" s="13"/>
      <c r="AL11" s="36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44"/>
      <c r="BC11" s="39">
        <v>2008</v>
      </c>
      <c r="BD11" s="36"/>
      <c r="BE11" s="8">
        <v>100</v>
      </c>
      <c r="BF11" s="8">
        <v>100</v>
      </c>
      <c r="BG11" s="8">
        <v>100</v>
      </c>
      <c r="BH11" s="8">
        <v>100</v>
      </c>
      <c r="BI11" s="8">
        <v>100</v>
      </c>
      <c r="BJ11" s="8">
        <v>100</v>
      </c>
      <c r="BK11" s="8">
        <v>100</v>
      </c>
      <c r="BL11" s="8">
        <v>100</v>
      </c>
      <c r="BM11" s="8">
        <v>100</v>
      </c>
      <c r="BN11" s="8">
        <v>100</v>
      </c>
      <c r="BO11" s="8">
        <v>100</v>
      </c>
      <c r="BP11" s="8">
        <v>100</v>
      </c>
      <c r="BQ11" s="8">
        <v>100</v>
      </c>
      <c r="BR11" s="8"/>
      <c r="BS11" s="8">
        <v>100</v>
      </c>
      <c r="BT11" s="44"/>
      <c r="BU11" s="39">
        <v>2008</v>
      </c>
      <c r="BV11" s="36"/>
      <c r="BW11" s="15">
        <f>C11/$Q$11*100</f>
        <v>51.30231391579612</v>
      </c>
      <c r="BX11" s="15">
        <f aca="true" t="shared" si="0" ref="BX11:CK11">D11/$Q$11*100</f>
        <v>32.97681524015094</v>
      </c>
      <c r="BY11" s="15">
        <f t="shared" si="0"/>
        <v>9.887439339988676</v>
      </c>
      <c r="BZ11" s="15">
        <f t="shared" si="0"/>
        <v>3.7199740069238865</v>
      </c>
      <c r="CA11" s="15">
        <f t="shared" si="0"/>
        <v>46.58422858706351</v>
      </c>
      <c r="CB11" s="15">
        <f t="shared" si="0"/>
        <v>1.3513359453081357</v>
      </c>
      <c r="CC11" s="15">
        <f t="shared" si="0"/>
        <v>0.5479826864832205</v>
      </c>
      <c r="CD11" s="15">
        <f t="shared" si="0"/>
        <v>1.8993186317913562</v>
      </c>
      <c r="CE11" s="15">
        <f t="shared" si="0"/>
        <v>0.09994413768730026</v>
      </c>
      <c r="CF11" s="15">
        <f t="shared" si="0"/>
        <v>0.0568123520313741</v>
      </c>
      <c r="CG11" s="15">
        <f t="shared" si="0"/>
        <v>0.15675648971867434</v>
      </c>
      <c r="CH11" s="15">
        <f t="shared" si="0"/>
        <v>0.033631392339642865</v>
      </c>
      <c r="CI11" s="15">
        <f t="shared" si="0"/>
        <v>0.023750983290708235</v>
      </c>
      <c r="CJ11" s="15"/>
      <c r="CK11" s="15">
        <f t="shared" si="0"/>
        <v>100</v>
      </c>
      <c r="CL11" s="44"/>
    </row>
    <row r="12" spans="1:90" ht="15">
      <c r="A12" s="41">
        <v>2009</v>
      </c>
      <c r="B12" s="41"/>
      <c r="C12" s="50">
        <v>267512</v>
      </c>
      <c r="D12" s="50">
        <v>168569</v>
      </c>
      <c r="E12" s="50">
        <v>51405</v>
      </c>
      <c r="F12" s="50">
        <v>18771</v>
      </c>
      <c r="G12" s="50">
        <f>D12+E12+F12</f>
        <v>238745</v>
      </c>
      <c r="H12" s="50">
        <v>6540</v>
      </c>
      <c r="I12" s="50">
        <v>2607</v>
      </c>
      <c r="J12" s="50">
        <f>H12+I12</f>
        <v>9147</v>
      </c>
      <c r="K12" s="50">
        <v>537</v>
      </c>
      <c r="L12" s="50">
        <v>276</v>
      </c>
      <c r="M12" s="50">
        <f>K12+L12</f>
        <v>813</v>
      </c>
      <c r="N12" s="50">
        <v>169</v>
      </c>
      <c r="O12" s="50">
        <v>132</v>
      </c>
      <c r="P12" s="50"/>
      <c r="Q12" s="50">
        <f>C12+G12+J12+M12+N12+O12</f>
        <v>516518</v>
      </c>
      <c r="R12" s="44"/>
      <c r="S12" s="39">
        <v>2008</v>
      </c>
      <c r="T12" s="39"/>
      <c r="U12" s="40">
        <f aca="true" t="shared" si="1" ref="U12:AG12">C12/C11*100-100</f>
        <v>-0.9218484375983849</v>
      </c>
      <c r="V12" s="40">
        <f t="shared" si="1"/>
        <v>-2.872864509809574</v>
      </c>
      <c r="W12" s="40">
        <f t="shared" si="1"/>
        <v>-1.214520437381097</v>
      </c>
      <c r="X12" s="40">
        <f t="shared" si="1"/>
        <v>-4.121973643885994</v>
      </c>
      <c r="Y12" s="40">
        <f t="shared" si="1"/>
        <v>-2.620630582860869</v>
      </c>
      <c r="Z12" s="40">
        <f t="shared" si="1"/>
        <v>-8.04274465691789</v>
      </c>
      <c r="AA12" s="40">
        <f t="shared" si="1"/>
        <v>-9.604715672676832</v>
      </c>
      <c r="AB12" s="40">
        <f t="shared" si="1"/>
        <v>-8.493397358943582</v>
      </c>
      <c r="AC12" s="40">
        <f t="shared" si="1"/>
        <v>2.0912547528516967</v>
      </c>
      <c r="AD12" s="40">
        <f t="shared" si="1"/>
        <v>-7.692307692307693</v>
      </c>
      <c r="AE12" s="40">
        <f t="shared" si="1"/>
        <v>-1.4545454545454533</v>
      </c>
      <c r="AF12" s="40">
        <f t="shared" si="1"/>
        <v>-4.5197740112994325</v>
      </c>
      <c r="AG12" s="40">
        <f t="shared" si="1"/>
        <v>5.6000000000000085</v>
      </c>
      <c r="AH12" s="40"/>
      <c r="AI12" s="40">
        <f>Q12/Q11*100-100</f>
        <v>-1.857516901199702</v>
      </c>
      <c r="AJ12" s="45"/>
      <c r="AK12" s="39">
        <v>2008</v>
      </c>
      <c r="AL12" s="39"/>
      <c r="AM12" s="43">
        <f aca="true" t="shared" si="2" ref="AM12:AY12">C12-C11</f>
        <v>-2489</v>
      </c>
      <c r="AN12" s="43">
        <f t="shared" si="2"/>
        <v>-4986</v>
      </c>
      <c r="AO12" s="43">
        <f t="shared" si="2"/>
        <v>-632</v>
      </c>
      <c r="AP12" s="43">
        <f t="shared" si="2"/>
        <v>-807</v>
      </c>
      <c r="AQ12" s="43">
        <f t="shared" si="2"/>
        <v>-6425</v>
      </c>
      <c r="AR12" s="43">
        <f t="shared" si="2"/>
        <v>-572</v>
      </c>
      <c r="AS12" s="43">
        <f t="shared" si="2"/>
        <v>-277</v>
      </c>
      <c r="AT12" s="43">
        <f t="shared" si="2"/>
        <v>-849</v>
      </c>
      <c r="AU12" s="43">
        <f t="shared" si="2"/>
        <v>11</v>
      </c>
      <c r="AV12" s="43">
        <f t="shared" si="2"/>
        <v>-23</v>
      </c>
      <c r="AW12" s="43">
        <f t="shared" si="2"/>
        <v>-12</v>
      </c>
      <c r="AX12" s="43">
        <f t="shared" si="2"/>
        <v>-8</v>
      </c>
      <c r="AY12" s="43">
        <f t="shared" si="2"/>
        <v>7</v>
      </c>
      <c r="AZ12" s="43"/>
      <c r="BA12" s="43">
        <f>Q12-Q11</f>
        <v>-9776</v>
      </c>
      <c r="BB12" s="44"/>
      <c r="BC12" s="41">
        <v>2009</v>
      </c>
      <c r="BD12" s="41"/>
      <c r="BE12" s="9">
        <f>C12*100/$C$11</f>
        <v>99.07815156240162</v>
      </c>
      <c r="BF12" s="9">
        <f>D12*100/$D$11</f>
        <v>97.12713549019043</v>
      </c>
      <c r="BG12" s="9">
        <f>E12*100/$E$11</f>
        <v>98.7854795626189</v>
      </c>
      <c r="BH12" s="9">
        <f>F12*100/$F$11</f>
        <v>95.878026356114</v>
      </c>
      <c r="BI12" s="9">
        <f>G12*100/$G$11</f>
        <v>97.37936941713913</v>
      </c>
      <c r="BJ12" s="9">
        <f>H12*100/$H$11</f>
        <v>91.95725534308211</v>
      </c>
      <c r="BK12" s="9">
        <f>I12*100/$I$11</f>
        <v>90.39528432732317</v>
      </c>
      <c r="BL12" s="9">
        <f>J12*100/$J$11</f>
        <v>91.50660264105642</v>
      </c>
      <c r="BM12" s="9">
        <f>K12*100/$K$11</f>
        <v>102.09125475285171</v>
      </c>
      <c r="BN12" s="9">
        <f>L12*100/$L$11</f>
        <v>92.3076923076923</v>
      </c>
      <c r="BO12" s="9">
        <f>M12*100/$M$11</f>
        <v>98.54545454545455</v>
      </c>
      <c r="BP12" s="9">
        <f>N12*100/$N$11</f>
        <v>95.48022598870057</v>
      </c>
      <c r="BQ12" s="9">
        <f>O12*100/$O$11</f>
        <v>105.6</v>
      </c>
      <c r="BR12" s="9"/>
      <c r="BS12" s="9">
        <f>Q12*100/$Q$11</f>
        <v>98.14248309880028</v>
      </c>
      <c r="BT12" s="44"/>
      <c r="BU12" s="41">
        <v>2009</v>
      </c>
      <c r="BV12" s="41"/>
      <c r="BW12" s="14">
        <f>C12/$Q$12*100</f>
        <v>51.79141869208818</v>
      </c>
      <c r="BX12" s="14">
        <f aca="true" t="shared" si="3" ref="BX12:CK12">D12/$Q$12*100</f>
        <v>32.6356487092415</v>
      </c>
      <c r="BY12" s="14">
        <f t="shared" si="3"/>
        <v>9.95221850932591</v>
      </c>
      <c r="BZ12" s="14">
        <f t="shared" si="3"/>
        <v>3.634142469381512</v>
      </c>
      <c r="CA12" s="14">
        <f t="shared" si="3"/>
        <v>46.22200968794892</v>
      </c>
      <c r="CB12" s="14">
        <f t="shared" si="3"/>
        <v>1.266170782044382</v>
      </c>
      <c r="CC12" s="14">
        <f t="shared" si="3"/>
        <v>0.5047258759617284</v>
      </c>
      <c r="CD12" s="14">
        <f t="shared" si="3"/>
        <v>1.7708966580061103</v>
      </c>
      <c r="CE12" s="14">
        <f t="shared" si="3"/>
        <v>0.10396539907612126</v>
      </c>
      <c r="CF12" s="14">
        <f t="shared" si="3"/>
        <v>0.05343473025141428</v>
      </c>
      <c r="CG12" s="14">
        <f t="shared" si="3"/>
        <v>0.15740012932753553</v>
      </c>
      <c r="CH12" s="14">
        <f t="shared" si="3"/>
        <v>0.03271909207423555</v>
      </c>
      <c r="CI12" s="14">
        <f t="shared" si="3"/>
        <v>0.02555574055502422</v>
      </c>
      <c r="CJ12" s="14"/>
      <c r="CK12" s="14">
        <f t="shared" si="3"/>
        <v>100</v>
      </c>
      <c r="CL12" s="44"/>
    </row>
    <row r="13" spans="1:90" ht="15">
      <c r="A13" s="39">
        <v>2010</v>
      </c>
      <c r="B13" s="41"/>
      <c r="C13" s="50">
        <v>264259</v>
      </c>
      <c r="D13" s="50">
        <v>164426</v>
      </c>
      <c r="E13" s="50">
        <v>51168</v>
      </c>
      <c r="F13" s="50">
        <v>17385</v>
      </c>
      <c r="G13" s="50">
        <f>D13+E13+F13</f>
        <v>232979</v>
      </c>
      <c r="H13" s="50">
        <v>5121</v>
      </c>
      <c r="I13" s="50">
        <v>2220</v>
      </c>
      <c r="J13" s="50">
        <f>H13+I13</f>
        <v>7341</v>
      </c>
      <c r="K13" s="50">
        <v>496</v>
      </c>
      <c r="L13" s="50">
        <v>244</v>
      </c>
      <c r="M13" s="50">
        <f>K13+L13</f>
        <v>740</v>
      </c>
      <c r="N13" s="50">
        <v>162</v>
      </c>
      <c r="O13" s="50">
        <v>124</v>
      </c>
      <c r="P13" s="50"/>
      <c r="Q13" s="50">
        <f>C13+G13+J13+M13+N13+O13</f>
        <v>505605</v>
      </c>
      <c r="R13" s="44"/>
      <c r="S13" s="41">
        <v>2009</v>
      </c>
      <c r="T13" s="41"/>
      <c r="U13" s="14">
        <f aca="true" t="shared" si="4" ref="U13:AG14">C13/C12*100-100</f>
        <v>-1.2160202159155489</v>
      </c>
      <c r="V13" s="14">
        <f t="shared" si="4"/>
        <v>-2.4577472726302005</v>
      </c>
      <c r="W13" s="14">
        <f t="shared" si="4"/>
        <v>-0.4610446454625077</v>
      </c>
      <c r="X13" s="14">
        <f t="shared" si="4"/>
        <v>-7.383730222151186</v>
      </c>
      <c r="Y13" s="14">
        <f t="shared" si="4"/>
        <v>-2.41512911265157</v>
      </c>
      <c r="Z13" s="14">
        <f t="shared" si="4"/>
        <v>-21.69724770642202</v>
      </c>
      <c r="AA13" s="14">
        <f t="shared" si="4"/>
        <v>-14.844649021864214</v>
      </c>
      <c r="AB13" s="14">
        <f t="shared" si="4"/>
        <v>-19.744178419153826</v>
      </c>
      <c r="AC13" s="14">
        <f t="shared" si="4"/>
        <v>-7.635009310986959</v>
      </c>
      <c r="AD13" s="14">
        <f t="shared" si="4"/>
        <v>-11.59420289855072</v>
      </c>
      <c r="AE13" s="14">
        <f t="shared" si="4"/>
        <v>-8.979089790897916</v>
      </c>
      <c r="AF13" s="14">
        <f t="shared" si="4"/>
        <v>-4.142011834319533</v>
      </c>
      <c r="AG13" s="14">
        <f t="shared" si="4"/>
        <v>-6.060606060606062</v>
      </c>
      <c r="AH13" s="14"/>
      <c r="AI13" s="14">
        <f>Q13/Q12*100-100</f>
        <v>-2.112801489977116</v>
      </c>
      <c r="AJ13" s="45"/>
      <c r="AK13" s="41">
        <v>2009</v>
      </c>
      <c r="AL13" s="41"/>
      <c r="AM13" s="16">
        <f aca="true" t="shared" si="5" ref="AM13:AY14">C13-C12</f>
        <v>-3253</v>
      </c>
      <c r="AN13" s="16">
        <f t="shared" si="5"/>
        <v>-4143</v>
      </c>
      <c r="AO13" s="16">
        <f t="shared" si="5"/>
        <v>-237</v>
      </c>
      <c r="AP13" s="16">
        <f t="shared" si="5"/>
        <v>-1386</v>
      </c>
      <c r="AQ13" s="16">
        <f t="shared" si="5"/>
        <v>-5766</v>
      </c>
      <c r="AR13" s="16">
        <f t="shared" si="5"/>
        <v>-1419</v>
      </c>
      <c r="AS13" s="16">
        <f t="shared" si="5"/>
        <v>-387</v>
      </c>
      <c r="AT13" s="16">
        <f t="shared" si="5"/>
        <v>-1806</v>
      </c>
      <c r="AU13" s="16">
        <f t="shared" si="5"/>
        <v>-41</v>
      </c>
      <c r="AV13" s="16">
        <f t="shared" si="5"/>
        <v>-32</v>
      </c>
      <c r="AW13" s="16">
        <f t="shared" si="5"/>
        <v>-73</v>
      </c>
      <c r="AX13" s="16">
        <f t="shared" si="5"/>
        <v>-7</v>
      </c>
      <c r="AY13" s="16">
        <f t="shared" si="5"/>
        <v>-8</v>
      </c>
      <c r="AZ13" s="16"/>
      <c r="BA13" s="16">
        <f>Q13-Q12</f>
        <v>-10913</v>
      </c>
      <c r="BB13" s="44"/>
      <c r="BC13" s="39">
        <v>2010</v>
      </c>
      <c r="BD13" s="41"/>
      <c r="BE13" s="9">
        <f>C13*100/$C$11</f>
        <v>97.87334120984737</v>
      </c>
      <c r="BF13" s="9">
        <f>D13*100/$D$11</f>
        <v>94.73999596669644</v>
      </c>
      <c r="BG13" s="9">
        <f>E13*100/$E$11</f>
        <v>98.330034398601</v>
      </c>
      <c r="BH13" s="9">
        <f>F13*100/$F$11</f>
        <v>88.79865154765554</v>
      </c>
      <c r="BI13" s="9">
        <f>G13*100/$G$11</f>
        <v>95.02753191662927</v>
      </c>
      <c r="BJ13" s="9">
        <f>H13*100/$H$11</f>
        <v>72.00506186726659</v>
      </c>
      <c r="BK13" s="9">
        <f>I13*100/$I$11</f>
        <v>76.97642163661581</v>
      </c>
      <c r="BL13" s="9">
        <f>J13*100/$J$11</f>
        <v>73.43937575030012</v>
      </c>
      <c r="BM13" s="9">
        <f>K13*100/$K$11</f>
        <v>94.29657794676807</v>
      </c>
      <c r="BN13" s="9">
        <f>L13*100/$L$11</f>
        <v>81.60535117056857</v>
      </c>
      <c r="BO13" s="9">
        <f>M13*100/$M$11</f>
        <v>89.6969696969697</v>
      </c>
      <c r="BP13" s="9">
        <f>N13*100/$N$11</f>
        <v>91.52542372881356</v>
      </c>
      <c r="BQ13" s="9">
        <f>O13*100/$O$11</f>
        <v>99.2</v>
      </c>
      <c r="BR13" s="9"/>
      <c r="BS13" s="9">
        <f>Q13*100/$Q$11</f>
        <v>96.0689272535883</v>
      </c>
      <c r="BT13" s="44"/>
      <c r="BU13" s="39">
        <v>2010</v>
      </c>
      <c r="BV13" s="41"/>
      <c r="BW13" s="14">
        <f>C13/$Q$13*100</f>
        <v>52.26589926919235</v>
      </c>
      <c r="BX13" s="14">
        <f aca="true" t="shared" si="6" ref="BX13:CK13">D13/$Q$13*100</f>
        <v>32.52064358540758</v>
      </c>
      <c r="BY13" s="14">
        <f t="shared" si="6"/>
        <v>10.120153083929154</v>
      </c>
      <c r="BZ13" s="14">
        <f t="shared" si="6"/>
        <v>3.4384549203429553</v>
      </c>
      <c r="CA13" s="14">
        <f t="shared" si="6"/>
        <v>46.07925158967969</v>
      </c>
      <c r="CB13" s="14">
        <f t="shared" si="6"/>
        <v>1.0128459963805738</v>
      </c>
      <c r="CC13" s="14">
        <f t="shared" si="6"/>
        <v>0.43907793633369924</v>
      </c>
      <c r="CD13" s="14">
        <f t="shared" si="6"/>
        <v>1.451923932714273</v>
      </c>
      <c r="CE13" s="14">
        <f t="shared" si="6"/>
        <v>0.09810029568536704</v>
      </c>
      <c r="CF13" s="14">
        <f t="shared" si="6"/>
        <v>0.04825901642586604</v>
      </c>
      <c r="CG13" s="14">
        <f t="shared" si="6"/>
        <v>0.14635931211123307</v>
      </c>
      <c r="CH13" s="14">
        <f t="shared" si="6"/>
        <v>0.03204082238110778</v>
      </c>
      <c r="CI13" s="14">
        <f t="shared" si="6"/>
        <v>0.02452507392134176</v>
      </c>
      <c r="CJ13" s="14"/>
      <c r="CK13" s="14">
        <f t="shared" si="6"/>
        <v>100</v>
      </c>
      <c r="CL13" s="44"/>
    </row>
    <row r="14" spans="1:90" ht="15">
      <c r="A14" s="39">
        <v>2011</v>
      </c>
      <c r="B14" s="41"/>
      <c r="C14" s="50">
        <v>262022</v>
      </c>
      <c r="D14" s="50">
        <v>155249</v>
      </c>
      <c r="E14" s="50">
        <v>50587</v>
      </c>
      <c r="F14" s="50">
        <v>17085</v>
      </c>
      <c r="G14" s="50">
        <f>D14+E14+F14</f>
        <v>222921</v>
      </c>
      <c r="H14" s="50">
        <v>4983</v>
      </c>
      <c r="I14" s="50">
        <v>2109</v>
      </c>
      <c r="J14" s="50">
        <f>H14+I14</f>
        <v>7092</v>
      </c>
      <c r="K14" s="50">
        <v>476</v>
      </c>
      <c r="L14" s="50">
        <v>214</v>
      </c>
      <c r="M14" s="50">
        <f>K14+L14</f>
        <v>690</v>
      </c>
      <c r="N14" s="50">
        <v>150</v>
      </c>
      <c r="O14" s="50">
        <v>124</v>
      </c>
      <c r="P14" s="50"/>
      <c r="Q14" s="50">
        <f>C14+G14+J14+M14+N14+O14</f>
        <v>492999</v>
      </c>
      <c r="R14" s="44"/>
      <c r="S14" s="41">
        <v>2010</v>
      </c>
      <c r="T14" s="41"/>
      <c r="U14" s="40">
        <f>C14/C13*100-100</f>
        <v>-0.8465179993869612</v>
      </c>
      <c r="V14" s="40">
        <f t="shared" si="4"/>
        <v>-5.58123411139357</v>
      </c>
      <c r="W14" s="40">
        <f t="shared" si="4"/>
        <v>-1.1354752970606654</v>
      </c>
      <c r="X14" s="40">
        <f t="shared" si="4"/>
        <v>-1.725625539257976</v>
      </c>
      <c r="Y14" s="40">
        <f t="shared" si="4"/>
        <v>-4.317127294734718</v>
      </c>
      <c r="Z14" s="40">
        <f t="shared" si="4"/>
        <v>-2.6947861745752846</v>
      </c>
      <c r="AA14" s="40">
        <f t="shared" si="4"/>
        <v>-5</v>
      </c>
      <c r="AB14" s="40">
        <f t="shared" si="4"/>
        <v>-3.3919084593379694</v>
      </c>
      <c r="AC14" s="40">
        <f t="shared" si="4"/>
        <v>-4.032258064516128</v>
      </c>
      <c r="AD14" s="40">
        <f t="shared" si="4"/>
        <v>-12.295081967213122</v>
      </c>
      <c r="AE14" s="40">
        <f t="shared" si="4"/>
        <v>-6.756756756756758</v>
      </c>
      <c r="AF14" s="40">
        <f t="shared" si="4"/>
        <v>-7.407407407407405</v>
      </c>
      <c r="AG14" s="40">
        <f t="shared" si="4"/>
        <v>0</v>
      </c>
      <c r="AH14" s="40"/>
      <c r="AI14" s="40">
        <f>Q14/Q13*100-100</f>
        <v>-2.493250660100273</v>
      </c>
      <c r="AJ14" s="45"/>
      <c r="AK14" s="41">
        <v>2010</v>
      </c>
      <c r="AL14" s="41"/>
      <c r="AM14" s="43">
        <f>C14-C13</f>
        <v>-2237</v>
      </c>
      <c r="AN14" s="43">
        <f t="shared" si="5"/>
        <v>-9177</v>
      </c>
      <c r="AO14" s="43">
        <f t="shared" si="5"/>
        <v>-581</v>
      </c>
      <c r="AP14" s="43">
        <f t="shared" si="5"/>
        <v>-300</v>
      </c>
      <c r="AQ14" s="43">
        <f t="shared" si="5"/>
        <v>-10058</v>
      </c>
      <c r="AR14" s="43">
        <f t="shared" si="5"/>
        <v>-138</v>
      </c>
      <c r="AS14" s="43">
        <f t="shared" si="5"/>
        <v>-111</v>
      </c>
      <c r="AT14" s="43">
        <f t="shared" si="5"/>
        <v>-249</v>
      </c>
      <c r="AU14" s="43">
        <f t="shared" si="5"/>
        <v>-20</v>
      </c>
      <c r="AV14" s="43">
        <f t="shared" si="5"/>
        <v>-30</v>
      </c>
      <c r="AW14" s="43">
        <f t="shared" si="5"/>
        <v>-50</v>
      </c>
      <c r="AX14" s="43">
        <f t="shared" si="5"/>
        <v>-12</v>
      </c>
      <c r="AY14" s="43">
        <f t="shared" si="5"/>
        <v>0</v>
      </c>
      <c r="AZ14" s="43"/>
      <c r="BA14" s="43">
        <f>Q14-Q13</f>
        <v>-12606</v>
      </c>
      <c r="BB14" s="44"/>
      <c r="BC14" s="39">
        <v>2011</v>
      </c>
      <c r="BD14" s="41"/>
      <c r="BE14" s="9">
        <f>C14*100/$C$11</f>
        <v>97.0448257599046</v>
      </c>
      <c r="BF14" s="9">
        <f>D14*100/$D$11</f>
        <v>89.45233499467028</v>
      </c>
      <c r="BG14" s="9">
        <f>E14*100/$E$11</f>
        <v>97.21352114841363</v>
      </c>
      <c r="BH14" s="9">
        <f>F14*100/$F$11</f>
        <v>87.26631933803249</v>
      </c>
      <c r="BI14" s="9">
        <f>G14*100/$G$11</f>
        <v>90.92507239874372</v>
      </c>
      <c r="BJ14" s="9">
        <f>H14*100/$H$11</f>
        <v>70.06467941507312</v>
      </c>
      <c r="BK14" s="9">
        <f>I14*100/$I$11</f>
        <v>73.12760055478502</v>
      </c>
      <c r="BL14" s="9">
        <f>J14*100/$J$11</f>
        <v>70.9483793517407</v>
      </c>
      <c r="BM14" s="9">
        <f>K14*100/$K$11</f>
        <v>90.49429657794677</v>
      </c>
      <c r="BN14" s="9">
        <f>L14*100/$L$11</f>
        <v>71.57190635451505</v>
      </c>
      <c r="BO14" s="9">
        <f>M14*100/$M$11</f>
        <v>83.63636363636364</v>
      </c>
      <c r="BP14" s="9">
        <f>N14*100/$N$11</f>
        <v>84.7457627118644</v>
      </c>
      <c r="BQ14" s="9">
        <f>O14*100/$O$11</f>
        <v>99.2</v>
      </c>
      <c r="BR14" s="9"/>
      <c r="BS14" s="9">
        <f>Q14*100/$Q$11</f>
        <v>93.67368809068695</v>
      </c>
      <c r="BT14" s="44"/>
      <c r="BU14" s="39">
        <v>2011</v>
      </c>
      <c r="BV14" s="41"/>
      <c r="BW14" s="14">
        <f>C14/$Q$14*100</f>
        <v>53.148586508289064</v>
      </c>
      <c r="BX14" s="14">
        <f aca="true" t="shared" si="7" ref="BX14:CK14">D14/$Q$14*100</f>
        <v>31.49073324692342</v>
      </c>
      <c r="BY14" s="14">
        <f t="shared" si="7"/>
        <v>10.26107558027501</v>
      </c>
      <c r="BZ14" s="14">
        <f t="shared" si="7"/>
        <v>3.465524270840306</v>
      </c>
      <c r="CA14" s="14">
        <f t="shared" si="7"/>
        <v>45.217333098038736</v>
      </c>
      <c r="CB14" s="14">
        <f t="shared" si="7"/>
        <v>1.0107525573074185</v>
      </c>
      <c r="CC14" s="14">
        <f t="shared" si="7"/>
        <v>0.4277899143811651</v>
      </c>
      <c r="CD14" s="14">
        <f t="shared" si="7"/>
        <v>1.4385424716885837</v>
      </c>
      <c r="CE14" s="14">
        <f t="shared" si="7"/>
        <v>0.09655191998361051</v>
      </c>
      <c r="CF14" s="14">
        <f t="shared" si="7"/>
        <v>0.04340779595901817</v>
      </c>
      <c r="CG14" s="14">
        <f t="shared" si="7"/>
        <v>0.13995971594262868</v>
      </c>
      <c r="CH14" s="14">
        <f t="shared" si="7"/>
        <v>0.030426025204919282</v>
      </c>
      <c r="CI14" s="14">
        <f t="shared" si="7"/>
        <v>0.025152180836066605</v>
      </c>
      <c r="CJ14" s="14"/>
      <c r="CK14" s="14">
        <f t="shared" si="7"/>
        <v>100</v>
      </c>
      <c r="CL14" s="44"/>
    </row>
    <row r="15" spans="1:89" ht="15.75" thickBot="1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</row>
    <row r="17" spans="1:73" ht="15">
      <c r="A17" s="51" t="s">
        <v>139</v>
      </c>
      <c r="S17" s="51" t="s">
        <v>139</v>
      </c>
      <c r="AK17" s="51" t="s">
        <v>139</v>
      </c>
      <c r="BC17" s="51" t="s">
        <v>139</v>
      </c>
      <c r="BU17" s="51" t="s">
        <v>139</v>
      </c>
    </row>
    <row r="18" spans="1:73" ht="15">
      <c r="A18" s="4" t="s">
        <v>138</v>
      </c>
      <c r="S18" s="4" t="s">
        <v>138</v>
      </c>
      <c r="AK18" s="4" t="s">
        <v>138</v>
      </c>
      <c r="BC18" s="4" t="s">
        <v>138</v>
      </c>
      <c r="BU18" s="4" t="s">
        <v>138</v>
      </c>
    </row>
    <row r="19" spans="1:73" ht="15">
      <c r="A19" s="4" t="s">
        <v>137</v>
      </c>
      <c r="S19" s="4" t="s">
        <v>137</v>
      </c>
      <c r="AK19" s="4" t="s">
        <v>137</v>
      </c>
      <c r="BC19" s="4" t="s">
        <v>137</v>
      </c>
      <c r="BU19" s="4" t="s">
        <v>137</v>
      </c>
    </row>
    <row r="23" ht="15">
      <c r="BC23" s="53" t="s">
        <v>150</v>
      </c>
    </row>
    <row r="24" spans="57:71" ht="15.75">
      <c r="BE24" s="55">
        <f>BE14-BE11</f>
        <v>-2.9551742400954026</v>
      </c>
      <c r="BF24" s="54">
        <f aca="true" t="shared" si="8" ref="BF24:BS24">BF14-BF11</f>
        <v>-10.54766500532972</v>
      </c>
      <c r="BG24" s="54">
        <f t="shared" si="8"/>
        <v>-2.7864788515863665</v>
      </c>
      <c r="BH24" s="54">
        <f t="shared" si="8"/>
        <v>-12.733680661967512</v>
      </c>
      <c r="BI24" s="55">
        <f t="shared" si="8"/>
        <v>-9.074927601256277</v>
      </c>
      <c r="BJ24" s="54">
        <f t="shared" si="8"/>
        <v>-29.935320584926885</v>
      </c>
      <c r="BK24" s="54">
        <f t="shared" si="8"/>
        <v>-26.87239944521498</v>
      </c>
      <c r="BL24" s="55">
        <f t="shared" si="8"/>
        <v>-29.051620648259302</v>
      </c>
      <c r="BM24" s="54">
        <f t="shared" si="8"/>
        <v>-9.50570342205323</v>
      </c>
      <c r="BN24" s="54">
        <f t="shared" si="8"/>
        <v>-28.42809364548495</v>
      </c>
      <c r="BO24" s="55">
        <f t="shared" si="8"/>
        <v>-16.36363636363636</v>
      </c>
      <c r="BP24" s="55">
        <f t="shared" si="8"/>
        <v>-15.254237288135599</v>
      </c>
      <c r="BQ24" s="55">
        <f t="shared" si="8"/>
        <v>-0.7999999999999972</v>
      </c>
      <c r="BR24" s="54">
        <f t="shared" si="8"/>
        <v>0</v>
      </c>
      <c r="BS24" s="55">
        <f t="shared" si="8"/>
        <v>-6.326311909313048</v>
      </c>
    </row>
  </sheetData>
  <printOptions horizontalCentered="1" verticalCentered="1"/>
  <pageMargins left="0.7874015748031497" right="0.7874015748031497" top="0.7874015748031497" bottom="0.7874015748031497" header="0" footer="0"/>
  <pageSetup fitToHeight="1" fitToWidth="1"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24"/>
  <sheetViews>
    <sheetView zoomScale="75" zoomScaleNormal="75" workbookViewId="0" topLeftCell="A1">
      <selection activeCell="A1" sqref="A1"/>
    </sheetView>
  </sheetViews>
  <sheetFormatPr defaultColWidth="11.00390625" defaultRowHeight="15.75"/>
  <cols>
    <col min="1" max="1" width="4.875" style="0" customWidth="1"/>
    <col min="2" max="2" width="1.75390625" style="0" customWidth="1"/>
    <col min="3" max="3" width="10.50390625" style="0" customWidth="1"/>
    <col min="4" max="6" width="7.75390625" style="0" customWidth="1"/>
    <col min="7" max="7" width="14.625" style="0" customWidth="1"/>
    <col min="8" max="9" width="9.625" style="0" customWidth="1"/>
    <col min="10" max="10" width="11.625" style="0" customWidth="1"/>
    <col min="11" max="11" width="9.625" style="0" customWidth="1"/>
    <col min="12" max="12" width="11.625" style="0" customWidth="1"/>
    <col min="13" max="13" width="12.625" style="0" customWidth="1"/>
    <col min="14" max="14" width="13.75390625" style="0" customWidth="1"/>
    <col min="15" max="15" width="14.00390625" style="0" customWidth="1"/>
    <col min="16" max="16" width="1.75390625" style="0" customWidth="1"/>
    <col min="17" max="17" width="12.75390625" style="0" customWidth="1"/>
    <col min="18" max="18" width="1.75390625" style="5" customWidth="1"/>
    <col min="19" max="19" width="4.875" style="0" customWidth="1"/>
    <col min="20" max="20" width="1.75390625" style="0" customWidth="1"/>
    <col min="21" max="21" width="10.50390625" style="0" customWidth="1"/>
    <col min="22" max="24" width="7.75390625" style="0" customWidth="1"/>
    <col min="25" max="25" width="14.625" style="0" customWidth="1"/>
    <col min="26" max="27" width="9.625" style="0" customWidth="1"/>
    <col min="28" max="28" width="11.625" style="0" customWidth="1"/>
    <col min="29" max="29" width="9.625" style="0" customWidth="1"/>
    <col min="30" max="30" width="12.75390625" style="0" customWidth="1"/>
    <col min="31" max="31" width="12.625" style="0" customWidth="1"/>
    <col min="32" max="32" width="13.75390625" style="0" customWidth="1"/>
    <col min="33" max="33" width="14.00390625" style="0" customWidth="1"/>
    <col min="34" max="34" width="1.75390625" style="0" customWidth="1"/>
    <col min="35" max="35" width="12.75390625" style="0" customWidth="1"/>
    <col min="36" max="36" width="1.75390625" style="6" customWidth="1"/>
    <col min="37" max="37" width="4.875" style="0" customWidth="1"/>
    <col min="38" max="38" width="1.75390625" style="0" customWidth="1"/>
    <col min="39" max="39" width="10.50390625" style="0" customWidth="1"/>
    <col min="40" max="42" width="7.75390625" style="0" customWidth="1"/>
    <col min="43" max="43" width="14.625" style="0" customWidth="1"/>
    <col min="44" max="45" width="9.625" style="0" customWidth="1"/>
    <col min="46" max="46" width="11.625" style="0" customWidth="1"/>
    <col min="47" max="47" width="9.625" style="0" customWidth="1"/>
    <col min="48" max="48" width="11.625" style="0" customWidth="1"/>
    <col min="49" max="49" width="12.625" style="0" customWidth="1"/>
    <col min="50" max="50" width="13.75390625" style="0" customWidth="1"/>
    <col min="51" max="51" width="14.00390625" style="0" customWidth="1"/>
    <col min="52" max="52" width="1.75390625" style="0" customWidth="1"/>
    <col min="53" max="53" width="12.75390625" style="0" customWidth="1"/>
    <col min="54" max="54" width="1.75390625" style="5" customWidth="1"/>
    <col min="55" max="55" width="4.875" style="0" customWidth="1"/>
    <col min="56" max="56" width="1.75390625" style="0" customWidth="1"/>
    <col min="57" max="57" width="10.50390625" style="0" customWidth="1"/>
    <col min="58" max="60" width="7.75390625" style="0" customWidth="1"/>
    <col min="61" max="61" width="14.625" style="0" customWidth="1"/>
    <col min="62" max="63" width="9.625" style="0" customWidth="1"/>
    <col min="64" max="64" width="11.625" style="0" customWidth="1"/>
    <col min="65" max="65" width="9.625" style="0" customWidth="1"/>
    <col min="66" max="66" width="11.625" style="0" customWidth="1"/>
    <col min="67" max="67" width="12.625" style="0" customWidth="1"/>
    <col min="68" max="68" width="13.75390625" style="0" customWidth="1"/>
    <col min="69" max="69" width="14.00390625" style="0" customWidth="1"/>
    <col min="70" max="70" width="1.75390625" style="0" customWidth="1"/>
    <col min="71" max="71" width="12.75390625" style="0" customWidth="1"/>
    <col min="72" max="72" width="1.75390625" style="5" customWidth="1"/>
    <col min="73" max="73" width="4.875" style="0" customWidth="1"/>
    <col min="74" max="74" width="1.75390625" style="0" customWidth="1"/>
    <col min="75" max="75" width="10.50390625" style="0" customWidth="1"/>
    <col min="76" max="78" width="7.75390625" style="0" customWidth="1"/>
    <col min="79" max="79" width="14.625" style="0" customWidth="1"/>
    <col min="80" max="81" width="9.625" style="0" customWidth="1"/>
    <col min="82" max="82" width="11.625" style="0" customWidth="1"/>
    <col min="83" max="83" width="9.625" style="0" customWidth="1"/>
    <col min="84" max="84" width="11.625" style="0" customWidth="1"/>
    <col min="85" max="85" width="12.625" style="0" customWidth="1"/>
    <col min="86" max="86" width="13.75390625" style="0" customWidth="1"/>
    <col min="87" max="87" width="14.00390625" style="0" customWidth="1"/>
    <col min="88" max="88" width="1.75390625" style="0" customWidth="1"/>
    <col min="89" max="89" width="12.75390625" style="0" customWidth="1"/>
    <col min="90" max="90" width="1.75390625" style="5" customWidth="1"/>
  </cols>
  <sheetData>
    <row r="1" spans="1:73" ht="15">
      <c r="A1" t="s">
        <v>51</v>
      </c>
      <c r="S1" t="s">
        <v>52</v>
      </c>
      <c r="AK1" t="s">
        <v>53</v>
      </c>
      <c r="BC1" t="s">
        <v>54</v>
      </c>
      <c r="BU1" t="s">
        <v>55</v>
      </c>
    </row>
    <row r="2" spans="1:73" ht="17.25">
      <c r="A2" s="2" t="s">
        <v>30</v>
      </c>
      <c r="S2" s="2" t="s">
        <v>30</v>
      </c>
      <c r="AK2" s="2" t="s">
        <v>30</v>
      </c>
      <c r="BC2" s="2" t="s">
        <v>30</v>
      </c>
      <c r="BU2" s="2" t="s">
        <v>30</v>
      </c>
    </row>
    <row r="3" spans="19:73" ht="15">
      <c r="S3" s="1" t="s">
        <v>40</v>
      </c>
      <c r="AK3" s="1" t="s">
        <v>42</v>
      </c>
      <c r="BC3" s="1" t="s">
        <v>140</v>
      </c>
      <c r="BU3" s="1" t="s">
        <v>45</v>
      </c>
    </row>
    <row r="4" spans="1:73" ht="15">
      <c r="A4" t="s">
        <v>2</v>
      </c>
      <c r="BC4" t="s">
        <v>2</v>
      </c>
      <c r="BU4" t="s">
        <v>2</v>
      </c>
    </row>
    <row r="5" spans="1:73" ht="15">
      <c r="A5" t="s">
        <v>3</v>
      </c>
      <c r="S5" t="s">
        <v>135</v>
      </c>
      <c r="AK5" t="s">
        <v>136</v>
      </c>
      <c r="BC5" t="s">
        <v>141</v>
      </c>
      <c r="BU5" t="s">
        <v>39</v>
      </c>
    </row>
    <row r="6" ht="15.75" thickBot="1"/>
    <row r="7" spans="1:89" ht="1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8" t="s">
        <v>17</v>
      </c>
      <c r="O7" s="37"/>
      <c r="P7" s="37"/>
      <c r="Q7" s="37"/>
      <c r="R7" s="44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8" t="s">
        <v>17</v>
      </c>
      <c r="AG7" s="37"/>
      <c r="AH7" s="37"/>
      <c r="AI7" s="37"/>
      <c r="AJ7" s="45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8" t="s">
        <v>17</v>
      </c>
      <c r="AY7" s="37"/>
      <c r="AZ7" s="37"/>
      <c r="BA7" s="37"/>
      <c r="BB7" s="44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8" t="s">
        <v>17</v>
      </c>
      <c r="BQ7" s="37"/>
      <c r="BR7" s="37"/>
      <c r="BS7" s="37"/>
      <c r="BT7" s="44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8" t="s">
        <v>17</v>
      </c>
      <c r="CI7" s="37"/>
      <c r="CJ7" s="37"/>
      <c r="CK7" s="37"/>
    </row>
    <row r="8" spans="1:89" ht="15">
      <c r="A8" s="13"/>
      <c r="B8" s="13"/>
      <c r="C8" s="36" t="s">
        <v>4</v>
      </c>
      <c r="D8" s="13"/>
      <c r="E8" s="13"/>
      <c r="F8" s="13"/>
      <c r="G8" s="36" t="s">
        <v>9</v>
      </c>
      <c r="H8" s="13"/>
      <c r="I8" s="13"/>
      <c r="J8" s="36" t="s">
        <v>13</v>
      </c>
      <c r="K8" s="13"/>
      <c r="L8" s="13"/>
      <c r="M8" s="36" t="s">
        <v>15</v>
      </c>
      <c r="N8" s="36" t="s">
        <v>18</v>
      </c>
      <c r="O8" s="36" t="s">
        <v>18</v>
      </c>
      <c r="P8" s="36"/>
      <c r="Q8" s="11" t="s">
        <v>21</v>
      </c>
      <c r="R8" s="44"/>
      <c r="S8" s="13"/>
      <c r="T8" s="13"/>
      <c r="U8" s="36" t="s">
        <v>4</v>
      </c>
      <c r="V8" s="13"/>
      <c r="W8" s="13"/>
      <c r="X8" s="13"/>
      <c r="Y8" s="36" t="s">
        <v>9</v>
      </c>
      <c r="Z8" s="13"/>
      <c r="AA8" s="13"/>
      <c r="AB8" s="36" t="s">
        <v>13</v>
      </c>
      <c r="AC8" s="13"/>
      <c r="AD8" s="13"/>
      <c r="AE8" s="36" t="s">
        <v>15</v>
      </c>
      <c r="AF8" s="36" t="s">
        <v>18</v>
      </c>
      <c r="AG8" s="36" t="s">
        <v>18</v>
      </c>
      <c r="AH8" s="36"/>
      <c r="AI8" s="11" t="s">
        <v>21</v>
      </c>
      <c r="AJ8" s="45"/>
      <c r="AK8" s="13"/>
      <c r="AL8" s="13"/>
      <c r="AM8" s="36" t="s">
        <v>4</v>
      </c>
      <c r="AN8" s="13"/>
      <c r="AO8" s="13"/>
      <c r="AP8" s="13"/>
      <c r="AQ8" s="36" t="s">
        <v>9</v>
      </c>
      <c r="AR8" s="13"/>
      <c r="AS8" s="13"/>
      <c r="AT8" s="36" t="s">
        <v>13</v>
      </c>
      <c r="AU8" s="13"/>
      <c r="AV8" s="13"/>
      <c r="AW8" s="36" t="s">
        <v>15</v>
      </c>
      <c r="AX8" s="36" t="s">
        <v>18</v>
      </c>
      <c r="AY8" s="36" t="s">
        <v>18</v>
      </c>
      <c r="AZ8" s="36"/>
      <c r="BA8" s="11" t="s">
        <v>21</v>
      </c>
      <c r="BB8" s="44"/>
      <c r="BC8" s="13"/>
      <c r="BD8" s="13"/>
      <c r="BE8" s="36" t="s">
        <v>4</v>
      </c>
      <c r="BF8" s="13"/>
      <c r="BG8" s="13"/>
      <c r="BH8" s="13"/>
      <c r="BI8" s="36" t="s">
        <v>9</v>
      </c>
      <c r="BJ8" s="13"/>
      <c r="BK8" s="13"/>
      <c r="BL8" s="36" t="s">
        <v>13</v>
      </c>
      <c r="BM8" s="13"/>
      <c r="BN8" s="13"/>
      <c r="BO8" s="36" t="s">
        <v>15</v>
      </c>
      <c r="BP8" s="36" t="s">
        <v>18</v>
      </c>
      <c r="BQ8" s="36" t="s">
        <v>18</v>
      </c>
      <c r="BR8" s="36"/>
      <c r="BS8" s="11" t="s">
        <v>21</v>
      </c>
      <c r="BT8" s="44"/>
      <c r="BU8" s="13"/>
      <c r="BV8" s="13"/>
      <c r="BW8" s="36" t="s">
        <v>4</v>
      </c>
      <c r="BX8" s="13"/>
      <c r="BY8" s="13"/>
      <c r="BZ8" s="13"/>
      <c r="CA8" s="36" t="s">
        <v>9</v>
      </c>
      <c r="CB8" s="13"/>
      <c r="CC8" s="13"/>
      <c r="CD8" s="36" t="s">
        <v>13</v>
      </c>
      <c r="CE8" s="13"/>
      <c r="CF8" s="13"/>
      <c r="CG8" s="36" t="s">
        <v>15</v>
      </c>
      <c r="CH8" s="36" t="s">
        <v>18</v>
      </c>
      <c r="CI8" s="36" t="s">
        <v>18</v>
      </c>
      <c r="CJ8" s="36"/>
      <c r="CK8" s="11" t="s">
        <v>21</v>
      </c>
    </row>
    <row r="9" spans="1:89" ht="15">
      <c r="A9" s="13"/>
      <c r="B9" s="13"/>
      <c r="C9" s="12" t="s">
        <v>5</v>
      </c>
      <c r="D9" s="10" t="s">
        <v>6</v>
      </c>
      <c r="E9" s="10" t="s">
        <v>7</v>
      </c>
      <c r="F9" s="10" t="s">
        <v>8</v>
      </c>
      <c r="G9" s="12" t="s">
        <v>10</v>
      </c>
      <c r="H9" s="10" t="s">
        <v>11</v>
      </c>
      <c r="I9" s="10" t="s">
        <v>12</v>
      </c>
      <c r="J9" s="12" t="s">
        <v>14</v>
      </c>
      <c r="K9" s="10" t="s">
        <v>22</v>
      </c>
      <c r="L9" s="10" t="s">
        <v>23</v>
      </c>
      <c r="M9" s="12" t="s">
        <v>16</v>
      </c>
      <c r="N9" s="12" t="s">
        <v>19</v>
      </c>
      <c r="O9" s="12" t="s">
        <v>20</v>
      </c>
      <c r="P9" s="12"/>
      <c r="Q9" s="12"/>
      <c r="R9" s="44"/>
      <c r="S9" s="13"/>
      <c r="T9" s="13"/>
      <c r="U9" s="12" t="s">
        <v>5</v>
      </c>
      <c r="V9" s="10" t="s">
        <v>6</v>
      </c>
      <c r="W9" s="10" t="s">
        <v>7</v>
      </c>
      <c r="X9" s="10" t="s">
        <v>8</v>
      </c>
      <c r="Y9" s="12" t="s">
        <v>10</v>
      </c>
      <c r="Z9" s="10" t="s">
        <v>11</v>
      </c>
      <c r="AA9" s="10" t="s">
        <v>12</v>
      </c>
      <c r="AB9" s="12" t="s">
        <v>14</v>
      </c>
      <c r="AC9" s="10" t="s">
        <v>22</v>
      </c>
      <c r="AD9" s="10" t="s">
        <v>23</v>
      </c>
      <c r="AE9" s="12" t="s">
        <v>16</v>
      </c>
      <c r="AF9" s="12" t="s">
        <v>19</v>
      </c>
      <c r="AG9" s="12" t="s">
        <v>20</v>
      </c>
      <c r="AH9" s="12"/>
      <c r="AI9" s="12"/>
      <c r="AJ9" s="45"/>
      <c r="AK9" s="13"/>
      <c r="AL9" s="13"/>
      <c r="AM9" s="12" t="s">
        <v>5</v>
      </c>
      <c r="AN9" s="10" t="s">
        <v>6</v>
      </c>
      <c r="AO9" s="10" t="s">
        <v>7</v>
      </c>
      <c r="AP9" s="10" t="s">
        <v>8</v>
      </c>
      <c r="AQ9" s="12" t="s">
        <v>10</v>
      </c>
      <c r="AR9" s="10" t="s">
        <v>11</v>
      </c>
      <c r="AS9" s="10" t="s">
        <v>12</v>
      </c>
      <c r="AT9" s="12" t="s">
        <v>14</v>
      </c>
      <c r="AU9" s="10" t="s">
        <v>22</v>
      </c>
      <c r="AV9" s="10" t="s">
        <v>23</v>
      </c>
      <c r="AW9" s="12" t="s">
        <v>16</v>
      </c>
      <c r="AX9" s="12" t="s">
        <v>19</v>
      </c>
      <c r="AY9" s="12" t="s">
        <v>20</v>
      </c>
      <c r="AZ9" s="12"/>
      <c r="BA9" s="12"/>
      <c r="BB9" s="44"/>
      <c r="BC9" s="13"/>
      <c r="BD9" s="13"/>
      <c r="BE9" s="12" t="s">
        <v>5</v>
      </c>
      <c r="BF9" s="10" t="s">
        <v>6</v>
      </c>
      <c r="BG9" s="10" t="s">
        <v>7</v>
      </c>
      <c r="BH9" s="10" t="s">
        <v>8</v>
      </c>
      <c r="BI9" s="12" t="s">
        <v>10</v>
      </c>
      <c r="BJ9" s="10" t="s">
        <v>11</v>
      </c>
      <c r="BK9" s="10" t="s">
        <v>12</v>
      </c>
      <c r="BL9" s="12" t="s">
        <v>14</v>
      </c>
      <c r="BM9" s="10" t="s">
        <v>22</v>
      </c>
      <c r="BN9" s="10" t="s">
        <v>23</v>
      </c>
      <c r="BO9" s="12" t="s">
        <v>16</v>
      </c>
      <c r="BP9" s="12" t="s">
        <v>19</v>
      </c>
      <c r="BQ9" s="12" t="s">
        <v>20</v>
      </c>
      <c r="BR9" s="12"/>
      <c r="BS9" s="12"/>
      <c r="BT9" s="44"/>
      <c r="BU9" s="13"/>
      <c r="BV9" s="13"/>
      <c r="BW9" s="12" t="s">
        <v>5</v>
      </c>
      <c r="BX9" s="10" t="s">
        <v>6</v>
      </c>
      <c r="BY9" s="10" t="s">
        <v>7</v>
      </c>
      <c r="BZ9" s="10" t="s">
        <v>8</v>
      </c>
      <c r="CA9" s="12" t="s">
        <v>10</v>
      </c>
      <c r="CB9" s="10" t="s">
        <v>11</v>
      </c>
      <c r="CC9" s="10" t="s">
        <v>12</v>
      </c>
      <c r="CD9" s="12" t="s">
        <v>14</v>
      </c>
      <c r="CE9" s="10" t="s">
        <v>22</v>
      </c>
      <c r="CF9" s="10" t="s">
        <v>23</v>
      </c>
      <c r="CG9" s="12" t="s">
        <v>16</v>
      </c>
      <c r="CH9" s="12" t="s">
        <v>19</v>
      </c>
      <c r="CI9" s="12" t="s">
        <v>20</v>
      </c>
      <c r="CJ9" s="12"/>
      <c r="CK9" s="12"/>
    </row>
    <row r="10" spans="1:89" ht="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44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45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44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44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</row>
    <row r="11" spans="1:89" ht="15">
      <c r="A11" s="39">
        <v>2008</v>
      </c>
      <c r="B11" s="36"/>
      <c r="C11" s="7">
        <v>11997</v>
      </c>
      <c r="D11" s="7">
        <v>8023</v>
      </c>
      <c r="E11" s="7">
        <v>3346</v>
      </c>
      <c r="F11" s="7">
        <v>1835</v>
      </c>
      <c r="G11" s="7">
        <f>D11+E11+F11</f>
        <v>13204</v>
      </c>
      <c r="H11" s="7">
        <v>1474</v>
      </c>
      <c r="I11" s="7">
        <v>716</v>
      </c>
      <c r="J11" s="7">
        <f>H11+I11</f>
        <v>2190</v>
      </c>
      <c r="K11" s="7">
        <v>210</v>
      </c>
      <c r="L11" s="7">
        <v>113</v>
      </c>
      <c r="M11" s="7">
        <f>K11+L11</f>
        <v>323</v>
      </c>
      <c r="N11" s="7">
        <v>84</v>
      </c>
      <c r="O11" s="7">
        <v>25</v>
      </c>
      <c r="P11" s="7"/>
      <c r="Q11" s="7">
        <f>C11+G11+J11+M11+N11+O11</f>
        <v>27823</v>
      </c>
      <c r="R11" s="44"/>
      <c r="T11" s="36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45"/>
      <c r="AL11" s="36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44"/>
      <c r="BC11" s="39">
        <v>2008</v>
      </c>
      <c r="BD11" s="36"/>
      <c r="BE11" s="8">
        <v>100</v>
      </c>
      <c r="BF11" s="8">
        <v>100</v>
      </c>
      <c r="BG11" s="8">
        <v>100</v>
      </c>
      <c r="BH11" s="8">
        <v>100</v>
      </c>
      <c r="BI11" s="8">
        <v>100</v>
      </c>
      <c r="BJ11" s="8">
        <v>100</v>
      </c>
      <c r="BK11" s="8">
        <v>100</v>
      </c>
      <c r="BL11" s="8">
        <v>100</v>
      </c>
      <c r="BM11" s="8">
        <v>100</v>
      </c>
      <c r="BN11" s="8">
        <v>100</v>
      </c>
      <c r="BO11" s="8">
        <v>100</v>
      </c>
      <c r="BP11" s="8">
        <v>100</v>
      </c>
      <c r="BQ11" s="8">
        <v>100</v>
      </c>
      <c r="BR11" s="8"/>
      <c r="BS11" s="8">
        <v>100</v>
      </c>
      <c r="BT11" s="44"/>
      <c r="BU11" s="39">
        <v>2008</v>
      </c>
      <c r="BV11" s="36"/>
      <c r="BW11" s="15">
        <f>C11/$Q$11*100</f>
        <v>43.1190022643137</v>
      </c>
      <c r="BX11" s="15">
        <f aca="true" t="shared" si="0" ref="BX11:CK11">D11/$Q$11*100</f>
        <v>28.835855227689322</v>
      </c>
      <c r="BY11" s="15">
        <f t="shared" si="0"/>
        <v>12.02602163677533</v>
      </c>
      <c r="BZ11" s="15">
        <f t="shared" si="0"/>
        <v>6.595262911979298</v>
      </c>
      <c r="CA11" s="15">
        <f t="shared" si="0"/>
        <v>47.45713977644395</v>
      </c>
      <c r="CB11" s="15">
        <f t="shared" si="0"/>
        <v>5.297775221938684</v>
      </c>
      <c r="CC11" s="15">
        <f t="shared" si="0"/>
        <v>2.5734104877259822</v>
      </c>
      <c r="CD11" s="15">
        <f t="shared" si="0"/>
        <v>7.871185709664666</v>
      </c>
      <c r="CE11" s="15">
        <f t="shared" si="0"/>
        <v>0.7547712324335981</v>
      </c>
      <c r="CF11" s="15">
        <f t="shared" si="0"/>
        <v>0.40613880602379326</v>
      </c>
      <c r="CG11" s="15">
        <f t="shared" si="0"/>
        <v>1.1609100384573914</v>
      </c>
      <c r="CH11" s="15">
        <f t="shared" si="0"/>
        <v>0.30190849297343925</v>
      </c>
      <c r="CI11" s="15">
        <f t="shared" si="0"/>
        <v>0.08985371814685691</v>
      </c>
      <c r="CJ11" s="15"/>
      <c r="CK11" s="15">
        <f t="shared" si="0"/>
        <v>100</v>
      </c>
    </row>
    <row r="12" spans="1:89" ht="15">
      <c r="A12" s="41">
        <v>2009</v>
      </c>
      <c r="B12" s="41"/>
      <c r="C12" s="16">
        <v>12205</v>
      </c>
      <c r="D12" s="16">
        <v>7704</v>
      </c>
      <c r="E12" s="16">
        <v>3281</v>
      </c>
      <c r="F12" s="16">
        <v>1705</v>
      </c>
      <c r="G12" s="16">
        <f>D12+E12+F12</f>
        <v>12690</v>
      </c>
      <c r="H12" s="16">
        <v>1368</v>
      </c>
      <c r="I12" s="16">
        <v>670</v>
      </c>
      <c r="J12" s="16">
        <f>H12+I12</f>
        <v>2038</v>
      </c>
      <c r="K12" s="16">
        <v>186</v>
      </c>
      <c r="L12" s="16">
        <v>117</v>
      </c>
      <c r="M12" s="16">
        <f>K12+L12</f>
        <v>303</v>
      </c>
      <c r="N12" s="16">
        <v>73</v>
      </c>
      <c r="O12" s="16">
        <v>25</v>
      </c>
      <c r="P12" s="16"/>
      <c r="Q12" s="16">
        <f>C12+G12+J12+M12+N12+O12</f>
        <v>27334</v>
      </c>
      <c r="R12" s="44"/>
      <c r="S12" s="39">
        <v>2008</v>
      </c>
      <c r="T12" s="39"/>
      <c r="U12" s="40">
        <f aca="true" t="shared" si="1" ref="U12:AG12">C12/C11*100-100</f>
        <v>1.7337667750270782</v>
      </c>
      <c r="V12" s="40">
        <f t="shared" si="1"/>
        <v>-3.9760688021936943</v>
      </c>
      <c r="W12" s="40">
        <f t="shared" si="1"/>
        <v>-1.942618051404665</v>
      </c>
      <c r="X12" s="40">
        <f t="shared" si="1"/>
        <v>-7.084468664850135</v>
      </c>
      <c r="Y12" s="40">
        <f t="shared" si="1"/>
        <v>-3.892759769766741</v>
      </c>
      <c r="Z12" s="40">
        <f t="shared" si="1"/>
        <v>-7.191316146540032</v>
      </c>
      <c r="AA12" s="40">
        <f t="shared" si="1"/>
        <v>-6.424581005586589</v>
      </c>
      <c r="AB12" s="40">
        <f t="shared" si="1"/>
        <v>-6.94063926940639</v>
      </c>
      <c r="AC12" s="40">
        <f t="shared" si="1"/>
        <v>-11.42857142857143</v>
      </c>
      <c r="AD12" s="40">
        <f t="shared" si="1"/>
        <v>3.5398230088495666</v>
      </c>
      <c r="AE12" s="40">
        <f t="shared" si="1"/>
        <v>-6.191950464396285</v>
      </c>
      <c r="AF12" s="40">
        <f t="shared" si="1"/>
        <v>-13.095238095238088</v>
      </c>
      <c r="AG12" s="40">
        <f t="shared" si="1"/>
        <v>0</v>
      </c>
      <c r="AH12" s="40"/>
      <c r="AI12" s="40">
        <f>Q12/Q11*100-100</f>
        <v>-1.757538726952518</v>
      </c>
      <c r="AJ12" s="45"/>
      <c r="AK12" s="39">
        <v>2008</v>
      </c>
      <c r="AL12" s="39"/>
      <c r="AM12" s="43">
        <f aca="true" t="shared" si="2" ref="AM12:AY12">C12-C11</f>
        <v>208</v>
      </c>
      <c r="AN12" s="43">
        <f t="shared" si="2"/>
        <v>-319</v>
      </c>
      <c r="AO12" s="43">
        <f t="shared" si="2"/>
        <v>-65</v>
      </c>
      <c r="AP12" s="43">
        <f t="shared" si="2"/>
        <v>-130</v>
      </c>
      <c r="AQ12" s="43">
        <f t="shared" si="2"/>
        <v>-514</v>
      </c>
      <c r="AR12" s="43">
        <f t="shared" si="2"/>
        <v>-106</v>
      </c>
      <c r="AS12" s="43">
        <f t="shared" si="2"/>
        <v>-46</v>
      </c>
      <c r="AT12" s="43">
        <f t="shared" si="2"/>
        <v>-152</v>
      </c>
      <c r="AU12" s="43">
        <f t="shared" si="2"/>
        <v>-24</v>
      </c>
      <c r="AV12" s="43">
        <f t="shared" si="2"/>
        <v>4</v>
      </c>
      <c r="AW12" s="43">
        <f t="shared" si="2"/>
        <v>-20</v>
      </c>
      <c r="AX12" s="43">
        <f t="shared" si="2"/>
        <v>-11</v>
      </c>
      <c r="AY12" s="43">
        <f t="shared" si="2"/>
        <v>0</v>
      </c>
      <c r="AZ12" s="43"/>
      <c r="BA12" s="43">
        <f>Q12-Q11</f>
        <v>-489</v>
      </c>
      <c r="BB12" s="44"/>
      <c r="BC12" s="41">
        <v>2009</v>
      </c>
      <c r="BD12" s="41"/>
      <c r="BE12" s="9">
        <f>C12*100/$C$11</f>
        <v>101.73376677502709</v>
      </c>
      <c r="BF12" s="9">
        <f>D12*100/$D$11</f>
        <v>96.0239311978063</v>
      </c>
      <c r="BG12" s="9">
        <f>E12*100/$E$11</f>
        <v>98.05738194859534</v>
      </c>
      <c r="BH12" s="9">
        <f>F12*100/$F$11</f>
        <v>92.91553133514986</v>
      </c>
      <c r="BI12" s="9">
        <f>G12*100/$G$11</f>
        <v>96.10724023023326</v>
      </c>
      <c r="BJ12" s="9">
        <f>H12*100/$H$11</f>
        <v>92.80868385345997</v>
      </c>
      <c r="BK12" s="9">
        <f>I12*100/$I$11</f>
        <v>93.57541899441341</v>
      </c>
      <c r="BL12" s="9">
        <f>J12*100/$J$11</f>
        <v>93.05936073059361</v>
      </c>
      <c r="BM12" s="9">
        <f>K12*100/$K$11</f>
        <v>88.57142857142857</v>
      </c>
      <c r="BN12" s="9">
        <f>L12*100/$L$11</f>
        <v>103.53982300884955</v>
      </c>
      <c r="BO12" s="9">
        <f>M12*100/$M$11</f>
        <v>93.80804953560371</v>
      </c>
      <c r="BP12" s="9">
        <f>N12*100/$N$11</f>
        <v>86.9047619047619</v>
      </c>
      <c r="BQ12" s="9">
        <f>O12*100/$O$11</f>
        <v>100</v>
      </c>
      <c r="BR12" s="9"/>
      <c r="BS12" s="9">
        <f>Q12*100/$Q$11</f>
        <v>98.24246127304748</v>
      </c>
      <c r="BT12" s="44"/>
      <c r="BU12" s="41">
        <v>2009</v>
      </c>
      <c r="BV12" s="41"/>
      <c r="BW12" s="14">
        <f>C12/$Q$12*100</f>
        <v>44.65134996707397</v>
      </c>
      <c r="BX12" s="14">
        <f aca="true" t="shared" si="3" ref="BX12:CK12">D12/$Q$12*100</f>
        <v>28.1846784224775</v>
      </c>
      <c r="BY12" s="14">
        <f t="shared" si="3"/>
        <v>12.003365771566548</v>
      </c>
      <c r="BZ12" s="14">
        <f t="shared" si="3"/>
        <v>6.237652740177069</v>
      </c>
      <c r="CA12" s="14">
        <f t="shared" si="3"/>
        <v>46.425696934221115</v>
      </c>
      <c r="CB12" s="14">
        <f t="shared" si="3"/>
        <v>5.004755981561425</v>
      </c>
      <c r="CC12" s="14">
        <f t="shared" si="3"/>
        <v>2.451159727811517</v>
      </c>
      <c r="CD12" s="14">
        <f t="shared" si="3"/>
        <v>7.455915709372943</v>
      </c>
      <c r="CE12" s="14">
        <f t="shared" si="3"/>
        <v>0.6804712080193166</v>
      </c>
      <c r="CF12" s="14">
        <f t="shared" si="3"/>
        <v>0.4280383405282798</v>
      </c>
      <c r="CG12" s="14">
        <f t="shared" si="3"/>
        <v>1.1085095485475964</v>
      </c>
      <c r="CH12" s="14">
        <f t="shared" si="3"/>
        <v>0.26706665691080705</v>
      </c>
      <c r="CI12" s="14">
        <f t="shared" si="3"/>
        <v>0.09146118387356406</v>
      </c>
      <c r="CJ12" s="14"/>
      <c r="CK12" s="14">
        <f t="shared" si="3"/>
        <v>100</v>
      </c>
    </row>
    <row r="13" spans="1:89" ht="15">
      <c r="A13" s="39">
        <v>2010</v>
      </c>
      <c r="B13" s="41"/>
      <c r="C13" s="16">
        <v>12454</v>
      </c>
      <c r="D13" s="16">
        <v>7404</v>
      </c>
      <c r="E13" s="16">
        <v>3078</v>
      </c>
      <c r="F13" s="16">
        <v>1807</v>
      </c>
      <c r="G13" s="16">
        <f>D13+E13+F13</f>
        <v>12289</v>
      </c>
      <c r="H13" s="16">
        <v>922</v>
      </c>
      <c r="I13" s="16">
        <v>479</v>
      </c>
      <c r="J13" s="16">
        <f>H13+I13</f>
        <v>1401</v>
      </c>
      <c r="K13" s="16">
        <v>157</v>
      </c>
      <c r="L13" s="16">
        <v>83</v>
      </c>
      <c r="M13" s="16">
        <f>K13+L13</f>
        <v>240</v>
      </c>
      <c r="N13" s="16">
        <v>59</v>
      </c>
      <c r="O13" s="16">
        <v>17</v>
      </c>
      <c r="P13" s="16"/>
      <c r="Q13" s="16">
        <f>C13+G13+J13+M13+N13+O13</f>
        <v>26460</v>
      </c>
      <c r="R13" s="44"/>
      <c r="S13" s="41">
        <v>2009</v>
      </c>
      <c r="T13" s="41"/>
      <c r="U13" s="14">
        <f aca="true" t="shared" si="4" ref="U13:AG14">C13/C12*100-100</f>
        <v>2.040147480540753</v>
      </c>
      <c r="V13" s="14">
        <f t="shared" si="4"/>
        <v>-3.8940809968847248</v>
      </c>
      <c r="W13" s="14">
        <f t="shared" si="4"/>
        <v>-6.187138067662303</v>
      </c>
      <c r="X13" s="14">
        <f t="shared" si="4"/>
        <v>5.982404692082113</v>
      </c>
      <c r="Y13" s="14">
        <f t="shared" si="4"/>
        <v>-3.15996847911741</v>
      </c>
      <c r="Z13" s="14">
        <f t="shared" si="4"/>
        <v>-32.60233918128655</v>
      </c>
      <c r="AA13" s="14">
        <f t="shared" si="4"/>
        <v>-28.507462686567166</v>
      </c>
      <c r="AB13" s="14">
        <f t="shared" si="4"/>
        <v>-31.256133464180564</v>
      </c>
      <c r="AC13" s="14">
        <f t="shared" si="4"/>
        <v>-15.591397849462368</v>
      </c>
      <c r="AD13" s="14">
        <f t="shared" si="4"/>
        <v>-29.059829059829056</v>
      </c>
      <c r="AE13" s="14">
        <f t="shared" si="4"/>
        <v>-20.792079207920793</v>
      </c>
      <c r="AF13" s="14">
        <f t="shared" si="4"/>
        <v>-19.178082191780817</v>
      </c>
      <c r="AG13" s="14">
        <f t="shared" si="4"/>
        <v>-32</v>
      </c>
      <c r="AH13" s="14"/>
      <c r="AI13" s="14">
        <f>Q13/Q12*100-100</f>
        <v>-3.1974829882198037</v>
      </c>
      <c r="AJ13" s="45"/>
      <c r="AK13" s="41">
        <v>2009</v>
      </c>
      <c r="AL13" s="41"/>
      <c r="AM13" s="16">
        <f aca="true" t="shared" si="5" ref="AM13:AY14">C13-C12</f>
        <v>249</v>
      </c>
      <c r="AN13" s="16">
        <f t="shared" si="5"/>
        <v>-300</v>
      </c>
      <c r="AO13" s="16">
        <f t="shared" si="5"/>
        <v>-203</v>
      </c>
      <c r="AP13" s="16">
        <f t="shared" si="5"/>
        <v>102</v>
      </c>
      <c r="AQ13" s="16">
        <f t="shared" si="5"/>
        <v>-401</v>
      </c>
      <c r="AR13" s="16">
        <f t="shared" si="5"/>
        <v>-446</v>
      </c>
      <c r="AS13" s="16">
        <f t="shared" si="5"/>
        <v>-191</v>
      </c>
      <c r="AT13" s="16">
        <f t="shared" si="5"/>
        <v>-637</v>
      </c>
      <c r="AU13" s="16">
        <f t="shared" si="5"/>
        <v>-29</v>
      </c>
      <c r="AV13" s="16">
        <f t="shared" si="5"/>
        <v>-34</v>
      </c>
      <c r="AW13" s="16">
        <f t="shared" si="5"/>
        <v>-63</v>
      </c>
      <c r="AX13" s="16">
        <f t="shared" si="5"/>
        <v>-14</v>
      </c>
      <c r="AY13" s="16">
        <f t="shared" si="5"/>
        <v>-8</v>
      </c>
      <c r="AZ13" s="16"/>
      <c r="BA13" s="16">
        <f>Q13-Q12</f>
        <v>-874</v>
      </c>
      <c r="BB13" s="44"/>
      <c r="BC13" s="39">
        <v>2010</v>
      </c>
      <c r="BD13" s="41"/>
      <c r="BE13" s="9">
        <f>C13*100/$C$11</f>
        <v>103.80928565474701</v>
      </c>
      <c r="BF13" s="9">
        <f>D13*100/$D$11</f>
        <v>92.28468154057086</v>
      </c>
      <c r="BG13" s="9">
        <f>E13*100/$E$11</f>
        <v>91.99043634190078</v>
      </c>
      <c r="BH13" s="9">
        <f>F13*100/$F$11</f>
        <v>98.47411444141689</v>
      </c>
      <c r="BI13" s="9">
        <f>G13*100/$G$11</f>
        <v>93.07028173280824</v>
      </c>
      <c r="BJ13" s="9">
        <f>H13*100/$H$11</f>
        <v>62.55088195386703</v>
      </c>
      <c r="BK13" s="9">
        <f>I13*100/$I$11</f>
        <v>66.89944134078212</v>
      </c>
      <c r="BL13" s="9">
        <f>J13*100/$J$11</f>
        <v>63.97260273972603</v>
      </c>
      <c r="BM13" s="9">
        <f>K13*100/$K$11</f>
        <v>74.76190476190476</v>
      </c>
      <c r="BN13" s="9">
        <f>L13*100/$L$11</f>
        <v>73.45132743362832</v>
      </c>
      <c r="BO13" s="9">
        <f>M13*100/$M$11</f>
        <v>74.30340557275542</v>
      </c>
      <c r="BP13" s="9">
        <f>N13*100/$N$11</f>
        <v>70.23809523809524</v>
      </c>
      <c r="BQ13" s="9">
        <f>O13*100/$O$11</f>
        <v>68</v>
      </c>
      <c r="BR13" s="9"/>
      <c r="BS13" s="9">
        <f>Q13*100/$Q$11</f>
        <v>95.10117528663336</v>
      </c>
      <c r="BT13" s="44"/>
      <c r="BU13" s="39">
        <v>2010</v>
      </c>
      <c r="BV13" s="41"/>
      <c r="BW13" s="14">
        <f>C13/$Q$13*100</f>
        <v>47.06727135298564</v>
      </c>
      <c r="BX13" s="14">
        <f aca="true" t="shared" si="6" ref="BX13:CK13">D13/$Q$13*100</f>
        <v>27.981859410430836</v>
      </c>
      <c r="BY13" s="14">
        <f t="shared" si="6"/>
        <v>11.63265306122449</v>
      </c>
      <c r="BZ13" s="14">
        <f t="shared" si="6"/>
        <v>6.829176114890401</v>
      </c>
      <c r="CA13" s="14">
        <f t="shared" si="6"/>
        <v>46.443688586545726</v>
      </c>
      <c r="CB13" s="14">
        <f t="shared" si="6"/>
        <v>3.484504913076342</v>
      </c>
      <c r="CC13" s="14">
        <f t="shared" si="6"/>
        <v>1.8102796674225246</v>
      </c>
      <c r="CD13" s="14">
        <f t="shared" si="6"/>
        <v>5.294784580498866</v>
      </c>
      <c r="CE13" s="14">
        <f t="shared" si="6"/>
        <v>0.5933484504913076</v>
      </c>
      <c r="CF13" s="14">
        <f t="shared" si="6"/>
        <v>0.31368102796674224</v>
      </c>
      <c r="CG13" s="14">
        <f t="shared" si="6"/>
        <v>0.9070294784580499</v>
      </c>
      <c r="CH13" s="14">
        <f t="shared" si="6"/>
        <v>0.22297808012093726</v>
      </c>
      <c r="CI13" s="14">
        <f t="shared" si="6"/>
        <v>0.06424792139077853</v>
      </c>
      <c r="CJ13" s="14"/>
      <c r="CK13" s="14">
        <f t="shared" si="6"/>
        <v>100</v>
      </c>
    </row>
    <row r="14" spans="1:89" ht="15">
      <c r="A14" s="39">
        <v>2011</v>
      </c>
      <c r="B14" s="41"/>
      <c r="C14" s="16">
        <v>13058</v>
      </c>
      <c r="D14" s="16">
        <v>7093</v>
      </c>
      <c r="E14" s="16">
        <v>3202</v>
      </c>
      <c r="F14" s="16">
        <v>1827</v>
      </c>
      <c r="G14" s="16">
        <f>D14+E14+F14</f>
        <v>12122</v>
      </c>
      <c r="H14" s="16">
        <v>940</v>
      </c>
      <c r="I14" s="16">
        <v>513</v>
      </c>
      <c r="J14" s="16">
        <f>H14+I14</f>
        <v>1453</v>
      </c>
      <c r="K14" s="16">
        <v>180</v>
      </c>
      <c r="L14" s="16">
        <v>97</v>
      </c>
      <c r="M14" s="16">
        <f>K14+L14</f>
        <v>277</v>
      </c>
      <c r="N14" s="16">
        <v>71</v>
      </c>
      <c r="O14" s="16">
        <v>20</v>
      </c>
      <c r="P14" s="16"/>
      <c r="Q14" s="16">
        <f>C14+G14+J14+M14+N14+O14</f>
        <v>27001</v>
      </c>
      <c r="R14" s="44"/>
      <c r="S14" s="39">
        <v>2010</v>
      </c>
      <c r="T14" s="41"/>
      <c r="U14" s="14">
        <f t="shared" si="4"/>
        <v>4.849847438573946</v>
      </c>
      <c r="V14" s="14">
        <f t="shared" si="4"/>
        <v>-4.2004321988114555</v>
      </c>
      <c r="W14" s="14">
        <f t="shared" si="4"/>
        <v>4.02858999350228</v>
      </c>
      <c r="X14" s="14">
        <f t="shared" si="4"/>
        <v>1.1068068622025464</v>
      </c>
      <c r="Y14" s="14">
        <f t="shared" si="4"/>
        <v>-1.3589388884368105</v>
      </c>
      <c r="Z14" s="14">
        <f t="shared" si="4"/>
        <v>1.9522776572668192</v>
      </c>
      <c r="AA14" s="14">
        <f t="shared" si="4"/>
        <v>7.098121085594997</v>
      </c>
      <c r="AB14" s="14">
        <f t="shared" si="4"/>
        <v>3.7116345467523217</v>
      </c>
      <c r="AC14" s="14">
        <f t="shared" si="4"/>
        <v>14.649681528662413</v>
      </c>
      <c r="AD14" s="14">
        <f t="shared" si="4"/>
        <v>16.867469879518083</v>
      </c>
      <c r="AE14" s="14">
        <f t="shared" si="4"/>
        <v>15.416666666666657</v>
      </c>
      <c r="AF14" s="14">
        <f t="shared" si="4"/>
        <v>20.338983050847446</v>
      </c>
      <c r="AG14" s="14">
        <f t="shared" si="4"/>
        <v>17.64705882352942</v>
      </c>
      <c r="AH14" s="14"/>
      <c r="AI14" s="14">
        <f>Q14/Q13*100-100</f>
        <v>2.0445956160241963</v>
      </c>
      <c r="AJ14" s="45"/>
      <c r="AK14" s="39">
        <v>2010</v>
      </c>
      <c r="AL14" s="41"/>
      <c r="AM14" s="16">
        <f t="shared" si="5"/>
        <v>604</v>
      </c>
      <c r="AN14" s="16">
        <f t="shared" si="5"/>
        <v>-311</v>
      </c>
      <c r="AO14" s="16">
        <f t="shared" si="5"/>
        <v>124</v>
      </c>
      <c r="AP14" s="16">
        <f t="shared" si="5"/>
        <v>20</v>
      </c>
      <c r="AQ14" s="16">
        <f t="shared" si="5"/>
        <v>-167</v>
      </c>
      <c r="AR14" s="16">
        <f t="shared" si="5"/>
        <v>18</v>
      </c>
      <c r="AS14" s="16">
        <f t="shared" si="5"/>
        <v>34</v>
      </c>
      <c r="AT14" s="16">
        <f t="shared" si="5"/>
        <v>52</v>
      </c>
      <c r="AU14" s="16">
        <f t="shared" si="5"/>
        <v>23</v>
      </c>
      <c r="AV14" s="16">
        <f t="shared" si="5"/>
        <v>14</v>
      </c>
      <c r="AW14" s="16">
        <f t="shared" si="5"/>
        <v>37</v>
      </c>
      <c r="AX14" s="16">
        <f t="shared" si="5"/>
        <v>12</v>
      </c>
      <c r="AY14" s="16">
        <f t="shared" si="5"/>
        <v>3</v>
      </c>
      <c r="AZ14" s="16"/>
      <c r="BA14" s="16">
        <f>Q14-Q13</f>
        <v>541</v>
      </c>
      <c r="BB14" s="44"/>
      <c r="BC14" s="39">
        <v>2011</v>
      </c>
      <c r="BD14" s="41"/>
      <c r="BE14" s="9">
        <f>C14*100/$C$11</f>
        <v>108.84387763607569</v>
      </c>
      <c r="BF14" s="9">
        <f>D14*100/$D$11</f>
        <v>88.40832606257011</v>
      </c>
      <c r="BG14" s="9">
        <f>E14*100/$E$11</f>
        <v>95.69635385534967</v>
      </c>
      <c r="BH14" s="9">
        <f>F14*100/$F$11</f>
        <v>99.56403269754769</v>
      </c>
      <c r="BI14" s="9">
        <f>G14*100/$G$11</f>
        <v>91.80551348076341</v>
      </c>
      <c r="BJ14" s="9">
        <f>H14*100/$H$11</f>
        <v>63.77204884667571</v>
      </c>
      <c r="BK14" s="9">
        <f>I14*100/$I$11</f>
        <v>71.64804469273743</v>
      </c>
      <c r="BL14" s="9">
        <f>J14*100/$J$11</f>
        <v>66.34703196347031</v>
      </c>
      <c r="BM14" s="9">
        <f>K14*100/$K$11</f>
        <v>85.71428571428571</v>
      </c>
      <c r="BN14" s="9">
        <f>L14*100/$L$11</f>
        <v>85.84070796460178</v>
      </c>
      <c r="BO14" s="9">
        <f>M14*100/$M$11</f>
        <v>85.75851393188854</v>
      </c>
      <c r="BP14" s="9">
        <f>N14*100/$N$11</f>
        <v>84.52380952380952</v>
      </c>
      <c r="BQ14" s="9">
        <f>O14*100/$O$11</f>
        <v>80</v>
      </c>
      <c r="BR14" s="9"/>
      <c r="BS14" s="9">
        <f>Q14*100/$Q$11</f>
        <v>97.04560974733134</v>
      </c>
      <c r="BT14" s="44"/>
      <c r="BU14" s="39">
        <v>2011</v>
      </c>
      <c r="BV14" s="41"/>
      <c r="BW14" s="14">
        <f>C14/$Q$14*100</f>
        <v>48.36117180845154</v>
      </c>
      <c r="BX14" s="14">
        <f aca="true" t="shared" si="7" ref="BX14:CK14">D14/$Q$14*100</f>
        <v>26.269397429724823</v>
      </c>
      <c r="BY14" s="14">
        <f t="shared" si="7"/>
        <v>11.858820043702085</v>
      </c>
      <c r="BZ14" s="14">
        <f t="shared" si="7"/>
        <v>6.766416058664494</v>
      </c>
      <c r="CA14" s="14">
        <f t="shared" si="7"/>
        <v>44.894633532091405</v>
      </c>
      <c r="CB14" s="14">
        <f t="shared" si="7"/>
        <v>3.481352542498426</v>
      </c>
      <c r="CC14" s="14">
        <f t="shared" si="7"/>
        <v>1.899929632235843</v>
      </c>
      <c r="CD14" s="14">
        <f t="shared" si="7"/>
        <v>5.381282174734269</v>
      </c>
      <c r="CE14" s="14">
        <f t="shared" si="7"/>
        <v>0.6666419762231028</v>
      </c>
      <c r="CF14" s="14">
        <f t="shared" si="7"/>
        <v>0.359245953853561</v>
      </c>
      <c r="CG14" s="14">
        <f t="shared" si="7"/>
        <v>1.0258879300766637</v>
      </c>
      <c r="CH14" s="14">
        <f t="shared" si="7"/>
        <v>0.26295322395466836</v>
      </c>
      <c r="CI14" s="14">
        <f t="shared" si="7"/>
        <v>0.07407133069145587</v>
      </c>
      <c r="CJ14" s="14"/>
      <c r="CK14" s="14">
        <f t="shared" si="7"/>
        <v>100</v>
      </c>
    </row>
    <row r="15" spans="1:89" ht="15.75" thickBo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</row>
    <row r="17" spans="1:73" ht="15">
      <c r="A17" s="51" t="s">
        <v>139</v>
      </c>
      <c r="S17" s="51" t="s">
        <v>139</v>
      </c>
      <c r="AK17" s="51" t="s">
        <v>139</v>
      </c>
      <c r="BC17" s="51" t="s">
        <v>139</v>
      </c>
      <c r="BU17" s="51" t="s">
        <v>139</v>
      </c>
    </row>
    <row r="18" spans="1:73" ht="15">
      <c r="A18" s="4" t="s">
        <v>142</v>
      </c>
      <c r="S18" s="4" t="s">
        <v>142</v>
      </c>
      <c r="AK18" s="4" t="s">
        <v>142</v>
      </c>
      <c r="BC18" s="4" t="s">
        <v>142</v>
      </c>
      <c r="BU18" s="4" t="s">
        <v>142</v>
      </c>
    </row>
    <row r="19" spans="1:73" ht="15">
      <c r="A19" s="4" t="s">
        <v>137</v>
      </c>
      <c r="S19" s="4" t="s">
        <v>137</v>
      </c>
      <c r="AK19" s="4" t="s">
        <v>137</v>
      </c>
      <c r="BC19" s="4" t="s">
        <v>137</v>
      </c>
      <c r="BU19" s="4" t="s">
        <v>137</v>
      </c>
    </row>
    <row r="23" spans="1:55" ht="15">
      <c r="A23" s="52"/>
      <c r="BC23" s="53" t="s">
        <v>150</v>
      </c>
    </row>
    <row r="24" spans="57:71" ht="15.75">
      <c r="BE24" s="55">
        <f>BE14-BE11</f>
        <v>8.843877636075689</v>
      </c>
      <c r="BF24" s="54">
        <f aca="true" t="shared" si="8" ref="BF24:BS24">BF14-BF11</f>
        <v>-11.591673937429888</v>
      </c>
      <c r="BG24" s="54">
        <f t="shared" si="8"/>
        <v>-4.30364614465033</v>
      </c>
      <c r="BH24" s="54">
        <f t="shared" si="8"/>
        <v>-0.43596730245231186</v>
      </c>
      <c r="BI24" s="55">
        <f t="shared" si="8"/>
        <v>-8.194486519236591</v>
      </c>
      <c r="BJ24" s="54">
        <f t="shared" si="8"/>
        <v>-36.22795115332429</v>
      </c>
      <c r="BK24" s="54">
        <f t="shared" si="8"/>
        <v>-28.35195530726257</v>
      </c>
      <c r="BL24" s="55">
        <f t="shared" si="8"/>
        <v>-33.652968036529685</v>
      </c>
      <c r="BM24" s="54">
        <f t="shared" si="8"/>
        <v>-14.285714285714292</v>
      </c>
      <c r="BN24" s="54">
        <f t="shared" si="8"/>
        <v>-14.159292035398224</v>
      </c>
      <c r="BO24" s="55">
        <f t="shared" si="8"/>
        <v>-14.241486068111456</v>
      </c>
      <c r="BP24" s="55">
        <f t="shared" si="8"/>
        <v>-15.476190476190482</v>
      </c>
      <c r="BQ24" s="55">
        <f t="shared" si="8"/>
        <v>-20</v>
      </c>
      <c r="BR24" s="54">
        <f t="shared" si="8"/>
        <v>0</v>
      </c>
      <c r="BS24" s="55">
        <f t="shared" si="8"/>
        <v>-2.9543902526686594</v>
      </c>
    </row>
  </sheetData>
  <printOptions horizontalCentered="1" verticalCentered="1"/>
  <pageMargins left="0.7874015748031497" right="0.7874015748031497" top="0.7874015748031497" bottom="0.7874015748031497" header="0" footer="0"/>
  <pageSetup fitToHeight="1" fitToWidth="1"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24"/>
  <sheetViews>
    <sheetView zoomScale="75" zoomScaleNormal="75" workbookViewId="0" topLeftCell="A1">
      <selection activeCell="A1" sqref="A1"/>
    </sheetView>
  </sheetViews>
  <sheetFormatPr defaultColWidth="11.00390625" defaultRowHeight="15.75"/>
  <cols>
    <col min="1" max="1" width="4.875" style="0" customWidth="1"/>
    <col min="2" max="2" width="1.75390625" style="0" customWidth="1"/>
    <col min="3" max="3" width="10.50390625" style="0" customWidth="1"/>
    <col min="4" max="6" width="7.75390625" style="0" customWidth="1"/>
    <col min="7" max="7" width="14.625" style="0" customWidth="1"/>
    <col min="8" max="9" width="9.625" style="0" customWidth="1"/>
    <col min="10" max="10" width="11.625" style="0" customWidth="1"/>
    <col min="11" max="11" width="9.625" style="0" customWidth="1"/>
    <col min="12" max="12" width="11.625" style="0" customWidth="1"/>
    <col min="13" max="13" width="12.625" style="0" customWidth="1"/>
    <col min="14" max="14" width="13.75390625" style="0" customWidth="1"/>
    <col min="15" max="15" width="14.00390625" style="0" customWidth="1"/>
    <col min="16" max="16" width="1.75390625" style="0" customWidth="1"/>
    <col min="17" max="17" width="12.75390625" style="0" customWidth="1"/>
    <col min="18" max="18" width="1.75390625" style="5" customWidth="1"/>
    <col min="19" max="19" width="4.875" style="0" customWidth="1"/>
    <col min="20" max="20" width="1.75390625" style="0" customWidth="1"/>
    <col min="21" max="21" width="10.50390625" style="0" customWidth="1"/>
    <col min="22" max="24" width="7.75390625" style="0" customWidth="1"/>
    <col min="25" max="25" width="14.625" style="0" customWidth="1"/>
    <col min="26" max="27" width="9.625" style="0" customWidth="1"/>
    <col min="28" max="28" width="11.625" style="0" customWidth="1"/>
    <col min="29" max="29" width="9.625" style="0" customWidth="1"/>
    <col min="30" max="30" width="11.625" style="0" customWidth="1"/>
    <col min="31" max="31" width="12.625" style="0" customWidth="1"/>
    <col min="32" max="32" width="13.75390625" style="0" customWidth="1"/>
    <col min="33" max="33" width="14.00390625" style="0" customWidth="1"/>
    <col min="34" max="34" width="1.75390625" style="0" customWidth="1"/>
    <col min="35" max="35" width="12.75390625" style="0" customWidth="1"/>
    <col min="36" max="36" width="1.75390625" style="6" customWidth="1"/>
    <col min="37" max="37" width="4.875" style="0" customWidth="1"/>
    <col min="38" max="38" width="1.75390625" style="0" customWidth="1"/>
    <col min="39" max="39" width="10.50390625" style="0" customWidth="1"/>
    <col min="40" max="42" width="7.75390625" style="0" customWidth="1"/>
    <col min="43" max="43" width="14.625" style="0" customWidth="1"/>
    <col min="44" max="45" width="9.625" style="0" customWidth="1"/>
    <col min="46" max="46" width="11.625" style="0" customWidth="1"/>
    <col min="47" max="47" width="9.625" style="0" customWidth="1"/>
    <col min="48" max="48" width="11.625" style="0" customWidth="1"/>
    <col min="49" max="49" width="12.625" style="0" customWidth="1"/>
    <col min="50" max="50" width="13.75390625" style="0" customWidth="1"/>
    <col min="51" max="51" width="14.00390625" style="0" customWidth="1"/>
    <col min="52" max="52" width="1.75390625" style="0" customWidth="1"/>
    <col min="53" max="53" width="12.75390625" style="0" customWidth="1"/>
    <col min="54" max="54" width="1.75390625" style="5" customWidth="1"/>
    <col min="55" max="55" width="4.875" style="0" customWidth="1"/>
    <col min="56" max="56" width="1.75390625" style="0" customWidth="1"/>
    <col min="57" max="57" width="10.50390625" style="0" customWidth="1"/>
    <col min="58" max="60" width="7.75390625" style="0" customWidth="1"/>
    <col min="61" max="61" width="14.625" style="0" customWidth="1"/>
    <col min="62" max="63" width="9.625" style="0" customWidth="1"/>
    <col min="64" max="64" width="11.625" style="0" customWidth="1"/>
    <col min="65" max="65" width="9.625" style="0" customWidth="1"/>
    <col min="66" max="66" width="11.625" style="0" customWidth="1"/>
    <col min="67" max="67" width="12.625" style="0" customWidth="1"/>
    <col min="68" max="68" width="13.75390625" style="0" customWidth="1"/>
    <col min="69" max="69" width="14.00390625" style="0" customWidth="1"/>
    <col min="70" max="70" width="1.75390625" style="0" customWidth="1"/>
    <col min="71" max="71" width="12.75390625" style="0" customWidth="1"/>
    <col min="72" max="72" width="1.75390625" style="5" customWidth="1"/>
    <col min="73" max="73" width="4.875" style="0" customWidth="1"/>
    <col min="74" max="74" width="1.75390625" style="0" customWidth="1"/>
    <col min="75" max="75" width="10.50390625" style="0" customWidth="1"/>
    <col min="76" max="78" width="7.75390625" style="0" customWidth="1"/>
    <col min="79" max="79" width="14.625" style="0" customWidth="1"/>
    <col min="80" max="81" width="9.625" style="0" customWidth="1"/>
    <col min="82" max="82" width="11.625" style="0" customWidth="1"/>
    <col min="83" max="83" width="9.625" style="0" customWidth="1"/>
    <col min="84" max="84" width="11.625" style="0" customWidth="1"/>
    <col min="85" max="85" width="12.625" style="0" customWidth="1"/>
    <col min="86" max="86" width="13.75390625" style="0" customWidth="1"/>
    <col min="87" max="87" width="14.00390625" style="0" customWidth="1"/>
    <col min="88" max="88" width="1.75390625" style="0" customWidth="1"/>
    <col min="89" max="89" width="12.75390625" style="0" customWidth="1"/>
    <col min="90" max="90" width="1.75390625" style="5" customWidth="1"/>
  </cols>
  <sheetData>
    <row r="1" spans="1:73" ht="15">
      <c r="A1" t="s">
        <v>56</v>
      </c>
      <c r="S1" t="s">
        <v>57</v>
      </c>
      <c r="AK1" t="s">
        <v>58</v>
      </c>
      <c r="BC1" t="s">
        <v>59</v>
      </c>
      <c r="BU1" t="s">
        <v>60</v>
      </c>
    </row>
    <row r="2" spans="1:73" ht="17.25">
      <c r="A2" s="2" t="s">
        <v>31</v>
      </c>
      <c r="S2" s="2" t="s">
        <v>31</v>
      </c>
      <c r="AK2" s="2" t="s">
        <v>31</v>
      </c>
      <c r="BC2" s="2" t="s">
        <v>31</v>
      </c>
      <c r="BU2" s="2" t="s">
        <v>31</v>
      </c>
    </row>
    <row r="3" spans="19:73" ht="15">
      <c r="S3" s="1" t="s">
        <v>40</v>
      </c>
      <c r="AK3" s="1" t="s">
        <v>42</v>
      </c>
      <c r="BC3" s="1" t="s">
        <v>140</v>
      </c>
      <c r="BU3" s="1" t="s">
        <v>45</v>
      </c>
    </row>
    <row r="4" spans="1:73" ht="15">
      <c r="A4" t="s">
        <v>2</v>
      </c>
      <c r="BC4" t="s">
        <v>2</v>
      </c>
      <c r="BU4" t="s">
        <v>2</v>
      </c>
    </row>
    <row r="5" spans="1:73" ht="15">
      <c r="A5" t="s">
        <v>3</v>
      </c>
      <c r="S5" t="s">
        <v>135</v>
      </c>
      <c r="AK5" t="s">
        <v>136</v>
      </c>
      <c r="BU5" t="s">
        <v>39</v>
      </c>
    </row>
    <row r="6" ht="15.75" thickBot="1"/>
    <row r="7" spans="1:90" ht="1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8" t="s">
        <v>17</v>
      </c>
      <c r="O7" s="37"/>
      <c r="P7" s="37"/>
      <c r="Q7" s="37"/>
      <c r="R7" s="44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8" t="s">
        <v>17</v>
      </c>
      <c r="AG7" s="37"/>
      <c r="AH7" s="37"/>
      <c r="AI7" s="37"/>
      <c r="AJ7" s="45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8" t="s">
        <v>17</v>
      </c>
      <c r="AY7" s="37"/>
      <c r="AZ7" s="37"/>
      <c r="BA7" s="37"/>
      <c r="BB7" s="44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8" t="s">
        <v>17</v>
      </c>
      <c r="BQ7" s="37"/>
      <c r="BR7" s="37"/>
      <c r="BS7" s="37"/>
      <c r="BT7" s="44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8" t="s">
        <v>17</v>
      </c>
      <c r="CI7" s="37"/>
      <c r="CJ7" s="37"/>
      <c r="CK7" s="37"/>
      <c r="CL7" s="44"/>
    </row>
    <row r="8" spans="1:90" ht="15">
      <c r="A8" s="13"/>
      <c r="B8" s="13"/>
      <c r="C8" s="36" t="s">
        <v>4</v>
      </c>
      <c r="D8" s="13"/>
      <c r="E8" s="13"/>
      <c r="F8" s="13"/>
      <c r="G8" s="36" t="s">
        <v>9</v>
      </c>
      <c r="H8" s="13"/>
      <c r="I8" s="13"/>
      <c r="J8" s="36" t="s">
        <v>13</v>
      </c>
      <c r="K8" s="13"/>
      <c r="L8" s="13"/>
      <c r="M8" s="36" t="s">
        <v>15</v>
      </c>
      <c r="N8" s="36" t="s">
        <v>18</v>
      </c>
      <c r="O8" s="36" t="s">
        <v>18</v>
      </c>
      <c r="P8" s="36"/>
      <c r="Q8" s="11" t="s">
        <v>21</v>
      </c>
      <c r="R8" s="44"/>
      <c r="S8" s="13"/>
      <c r="T8" s="13"/>
      <c r="U8" s="36" t="s">
        <v>4</v>
      </c>
      <c r="V8" s="13"/>
      <c r="W8" s="13"/>
      <c r="X8" s="13"/>
      <c r="Y8" s="36" t="s">
        <v>9</v>
      </c>
      <c r="Z8" s="13"/>
      <c r="AA8" s="13"/>
      <c r="AB8" s="36" t="s">
        <v>13</v>
      </c>
      <c r="AC8" s="13"/>
      <c r="AD8" s="13"/>
      <c r="AE8" s="36" t="s">
        <v>15</v>
      </c>
      <c r="AF8" s="36" t="s">
        <v>18</v>
      </c>
      <c r="AG8" s="36" t="s">
        <v>18</v>
      </c>
      <c r="AH8" s="36"/>
      <c r="AI8" s="11" t="s">
        <v>21</v>
      </c>
      <c r="AJ8" s="45"/>
      <c r="AK8" s="13"/>
      <c r="AL8" s="13"/>
      <c r="AM8" s="36" t="s">
        <v>4</v>
      </c>
      <c r="AN8" s="13"/>
      <c r="AO8" s="13"/>
      <c r="AP8" s="13"/>
      <c r="AQ8" s="36" t="s">
        <v>9</v>
      </c>
      <c r="AR8" s="13"/>
      <c r="AS8" s="13"/>
      <c r="AT8" s="36" t="s">
        <v>13</v>
      </c>
      <c r="AU8" s="13"/>
      <c r="AV8" s="13"/>
      <c r="AW8" s="36" t="s">
        <v>15</v>
      </c>
      <c r="AX8" s="36" t="s">
        <v>18</v>
      </c>
      <c r="AY8" s="36" t="s">
        <v>18</v>
      </c>
      <c r="AZ8" s="36"/>
      <c r="BA8" s="11" t="s">
        <v>21</v>
      </c>
      <c r="BB8" s="44"/>
      <c r="BC8" s="13"/>
      <c r="BD8" s="13"/>
      <c r="BE8" s="36" t="s">
        <v>4</v>
      </c>
      <c r="BF8" s="13"/>
      <c r="BG8" s="13"/>
      <c r="BH8" s="13"/>
      <c r="BI8" s="36" t="s">
        <v>9</v>
      </c>
      <c r="BJ8" s="13"/>
      <c r="BK8" s="13"/>
      <c r="BL8" s="36" t="s">
        <v>13</v>
      </c>
      <c r="BM8" s="13"/>
      <c r="BN8" s="13"/>
      <c r="BO8" s="36" t="s">
        <v>15</v>
      </c>
      <c r="BP8" s="36" t="s">
        <v>18</v>
      </c>
      <c r="BQ8" s="36" t="s">
        <v>18</v>
      </c>
      <c r="BR8" s="36"/>
      <c r="BS8" s="11" t="s">
        <v>21</v>
      </c>
      <c r="BT8" s="44"/>
      <c r="BU8" s="13"/>
      <c r="BV8" s="13"/>
      <c r="BW8" s="36" t="s">
        <v>4</v>
      </c>
      <c r="BX8" s="13"/>
      <c r="BY8" s="13"/>
      <c r="BZ8" s="13"/>
      <c r="CA8" s="36" t="s">
        <v>9</v>
      </c>
      <c r="CB8" s="13"/>
      <c r="CC8" s="13"/>
      <c r="CD8" s="36" t="s">
        <v>13</v>
      </c>
      <c r="CE8" s="13"/>
      <c r="CF8" s="13"/>
      <c r="CG8" s="36" t="s">
        <v>15</v>
      </c>
      <c r="CH8" s="36" t="s">
        <v>18</v>
      </c>
      <c r="CI8" s="36" t="s">
        <v>18</v>
      </c>
      <c r="CJ8" s="36"/>
      <c r="CK8" s="11" t="s">
        <v>21</v>
      </c>
      <c r="CL8" s="44"/>
    </row>
    <row r="9" spans="1:90" ht="15">
      <c r="A9" s="13"/>
      <c r="B9" s="13"/>
      <c r="C9" s="12" t="s">
        <v>5</v>
      </c>
      <c r="D9" s="10" t="s">
        <v>6</v>
      </c>
      <c r="E9" s="10" t="s">
        <v>7</v>
      </c>
      <c r="F9" s="10" t="s">
        <v>8</v>
      </c>
      <c r="G9" s="12" t="s">
        <v>10</v>
      </c>
      <c r="H9" s="10" t="s">
        <v>11</v>
      </c>
      <c r="I9" s="10" t="s">
        <v>12</v>
      </c>
      <c r="J9" s="12" t="s">
        <v>14</v>
      </c>
      <c r="K9" s="10" t="s">
        <v>22</v>
      </c>
      <c r="L9" s="10" t="s">
        <v>23</v>
      </c>
      <c r="M9" s="12" t="s">
        <v>16</v>
      </c>
      <c r="N9" s="12" t="s">
        <v>19</v>
      </c>
      <c r="O9" s="12" t="s">
        <v>20</v>
      </c>
      <c r="P9" s="12"/>
      <c r="Q9" s="12"/>
      <c r="R9" s="44"/>
      <c r="S9" s="13"/>
      <c r="T9" s="13"/>
      <c r="U9" s="12" t="s">
        <v>5</v>
      </c>
      <c r="V9" s="10" t="s">
        <v>6</v>
      </c>
      <c r="W9" s="10" t="s">
        <v>7</v>
      </c>
      <c r="X9" s="10" t="s">
        <v>8</v>
      </c>
      <c r="Y9" s="12" t="s">
        <v>10</v>
      </c>
      <c r="Z9" s="10" t="s">
        <v>11</v>
      </c>
      <c r="AA9" s="10" t="s">
        <v>12</v>
      </c>
      <c r="AB9" s="12" t="s">
        <v>14</v>
      </c>
      <c r="AC9" s="10" t="s">
        <v>22</v>
      </c>
      <c r="AD9" s="10" t="s">
        <v>23</v>
      </c>
      <c r="AE9" s="12" t="s">
        <v>16</v>
      </c>
      <c r="AF9" s="12" t="s">
        <v>19</v>
      </c>
      <c r="AG9" s="12" t="s">
        <v>20</v>
      </c>
      <c r="AH9" s="12"/>
      <c r="AI9" s="12"/>
      <c r="AJ9" s="45"/>
      <c r="AK9" s="13"/>
      <c r="AL9" s="13"/>
      <c r="AM9" s="12" t="s">
        <v>5</v>
      </c>
      <c r="AN9" s="10" t="s">
        <v>6</v>
      </c>
      <c r="AO9" s="10" t="s">
        <v>7</v>
      </c>
      <c r="AP9" s="10" t="s">
        <v>8</v>
      </c>
      <c r="AQ9" s="12" t="s">
        <v>10</v>
      </c>
      <c r="AR9" s="10" t="s">
        <v>11</v>
      </c>
      <c r="AS9" s="10" t="s">
        <v>12</v>
      </c>
      <c r="AT9" s="12" t="s">
        <v>14</v>
      </c>
      <c r="AU9" s="10" t="s">
        <v>22</v>
      </c>
      <c r="AV9" s="10" t="s">
        <v>23</v>
      </c>
      <c r="AW9" s="12" t="s">
        <v>16</v>
      </c>
      <c r="AX9" s="12" t="s">
        <v>19</v>
      </c>
      <c r="AY9" s="12" t="s">
        <v>20</v>
      </c>
      <c r="AZ9" s="12"/>
      <c r="BA9" s="12"/>
      <c r="BB9" s="44"/>
      <c r="BC9" s="13"/>
      <c r="BD9" s="13"/>
      <c r="BE9" s="12" t="s">
        <v>5</v>
      </c>
      <c r="BF9" s="10" t="s">
        <v>6</v>
      </c>
      <c r="BG9" s="10" t="s">
        <v>7</v>
      </c>
      <c r="BH9" s="10" t="s">
        <v>8</v>
      </c>
      <c r="BI9" s="12" t="s">
        <v>10</v>
      </c>
      <c r="BJ9" s="10" t="s">
        <v>11</v>
      </c>
      <c r="BK9" s="10" t="s">
        <v>12</v>
      </c>
      <c r="BL9" s="12" t="s">
        <v>14</v>
      </c>
      <c r="BM9" s="10" t="s">
        <v>22</v>
      </c>
      <c r="BN9" s="10" t="s">
        <v>23</v>
      </c>
      <c r="BO9" s="12" t="s">
        <v>16</v>
      </c>
      <c r="BP9" s="12" t="s">
        <v>19</v>
      </c>
      <c r="BQ9" s="12" t="s">
        <v>20</v>
      </c>
      <c r="BR9" s="12"/>
      <c r="BS9" s="12"/>
      <c r="BT9" s="44"/>
      <c r="BU9" s="13"/>
      <c r="BV9" s="13"/>
      <c r="BW9" s="12" t="s">
        <v>5</v>
      </c>
      <c r="BX9" s="10" t="s">
        <v>6</v>
      </c>
      <c r="BY9" s="10" t="s">
        <v>7</v>
      </c>
      <c r="BZ9" s="10" t="s">
        <v>8</v>
      </c>
      <c r="CA9" s="12" t="s">
        <v>10</v>
      </c>
      <c r="CB9" s="10" t="s">
        <v>11</v>
      </c>
      <c r="CC9" s="10" t="s">
        <v>12</v>
      </c>
      <c r="CD9" s="12" t="s">
        <v>14</v>
      </c>
      <c r="CE9" s="10" t="s">
        <v>22</v>
      </c>
      <c r="CF9" s="10" t="s">
        <v>23</v>
      </c>
      <c r="CG9" s="12" t="s">
        <v>16</v>
      </c>
      <c r="CH9" s="12" t="s">
        <v>19</v>
      </c>
      <c r="CI9" s="12" t="s">
        <v>20</v>
      </c>
      <c r="CJ9" s="12"/>
      <c r="CK9" s="12"/>
      <c r="CL9" s="44"/>
    </row>
    <row r="10" spans="1:90" ht="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44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45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44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44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44"/>
    </row>
    <row r="11" spans="1:90" ht="15">
      <c r="A11" s="39">
        <v>2008</v>
      </c>
      <c r="B11" s="36"/>
      <c r="C11" s="7">
        <v>104962</v>
      </c>
      <c r="D11" s="7">
        <v>59906</v>
      </c>
      <c r="E11" s="7">
        <v>25859</v>
      </c>
      <c r="F11" s="7">
        <v>14469</v>
      </c>
      <c r="G11" s="7">
        <f>D11+E11+F11</f>
        <v>100234</v>
      </c>
      <c r="H11" s="7">
        <v>12021</v>
      </c>
      <c r="I11" s="7">
        <v>5823</v>
      </c>
      <c r="J11" s="7">
        <f>H11+I11</f>
        <v>17844</v>
      </c>
      <c r="K11" s="7">
        <v>1412</v>
      </c>
      <c r="L11" s="7">
        <v>643</v>
      </c>
      <c r="M11" s="7">
        <f>K11+L11</f>
        <v>2055</v>
      </c>
      <c r="N11" s="7">
        <v>381</v>
      </c>
      <c r="O11" s="7">
        <v>115</v>
      </c>
      <c r="P11" s="7"/>
      <c r="Q11" s="7">
        <f>C11+G11+J11+M11+N11+O11</f>
        <v>225591</v>
      </c>
      <c r="R11" s="44"/>
      <c r="S11" s="47"/>
      <c r="T11" s="11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5"/>
      <c r="AK11" s="47"/>
      <c r="AL11" s="11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4"/>
      <c r="BC11" s="39">
        <v>2008</v>
      </c>
      <c r="BD11" s="36"/>
      <c r="BE11" s="8">
        <v>100</v>
      </c>
      <c r="BF11" s="8">
        <v>100</v>
      </c>
      <c r="BG11" s="8">
        <v>100</v>
      </c>
      <c r="BH11" s="8">
        <v>100</v>
      </c>
      <c r="BI11" s="8">
        <v>100</v>
      </c>
      <c r="BJ11" s="8">
        <v>100</v>
      </c>
      <c r="BK11" s="8">
        <v>100</v>
      </c>
      <c r="BL11" s="8">
        <v>100</v>
      </c>
      <c r="BM11" s="8">
        <v>100</v>
      </c>
      <c r="BN11" s="8">
        <v>100</v>
      </c>
      <c r="BO11" s="8">
        <v>100</v>
      </c>
      <c r="BP11" s="8">
        <v>100</v>
      </c>
      <c r="BQ11" s="8">
        <v>100</v>
      </c>
      <c r="BR11" s="8"/>
      <c r="BS11" s="8">
        <v>100</v>
      </c>
      <c r="BT11" s="44"/>
      <c r="BU11" s="39">
        <v>2008</v>
      </c>
      <c r="BV11" s="36"/>
      <c r="BW11" s="15">
        <f>C11/$Q$11*100</f>
        <v>46.52756537273206</v>
      </c>
      <c r="BX11" s="15">
        <f aca="true" t="shared" si="0" ref="BX11:CK11">D11/$Q$11*100</f>
        <v>26.555137394665568</v>
      </c>
      <c r="BY11" s="15">
        <f t="shared" si="0"/>
        <v>11.462779986790252</v>
      </c>
      <c r="BZ11" s="15">
        <f t="shared" si="0"/>
        <v>6.413819700253999</v>
      </c>
      <c r="CA11" s="15">
        <f t="shared" si="0"/>
        <v>44.43173708170982</v>
      </c>
      <c r="CB11" s="15">
        <f t="shared" si="0"/>
        <v>5.32867002672979</v>
      </c>
      <c r="CC11" s="15">
        <f t="shared" si="0"/>
        <v>2.581219995478543</v>
      </c>
      <c r="CD11" s="15">
        <f t="shared" si="0"/>
        <v>7.909890022208332</v>
      </c>
      <c r="CE11" s="15">
        <f t="shared" si="0"/>
        <v>0.6259114946961537</v>
      </c>
      <c r="CF11" s="15">
        <f t="shared" si="0"/>
        <v>0.28502910133826265</v>
      </c>
      <c r="CG11" s="15">
        <f t="shared" si="0"/>
        <v>0.9109405960344162</v>
      </c>
      <c r="CH11" s="15">
        <f t="shared" si="0"/>
        <v>0.16888971634506697</v>
      </c>
      <c r="CI11" s="15">
        <f t="shared" si="0"/>
        <v>0.0509772109702958</v>
      </c>
      <c r="CJ11" s="15"/>
      <c r="CK11" s="15">
        <f t="shared" si="0"/>
        <v>100</v>
      </c>
      <c r="CL11" s="44"/>
    </row>
    <row r="12" spans="1:90" ht="15">
      <c r="A12" s="41">
        <v>2009</v>
      </c>
      <c r="B12" s="41"/>
      <c r="C12" s="16">
        <v>107180</v>
      </c>
      <c r="D12" s="16">
        <v>57589</v>
      </c>
      <c r="E12" s="16">
        <v>25599</v>
      </c>
      <c r="F12" s="16">
        <v>13954</v>
      </c>
      <c r="G12" s="16">
        <f>D12+E12+F12</f>
        <v>97142</v>
      </c>
      <c r="H12" s="16">
        <v>11473</v>
      </c>
      <c r="I12" s="16">
        <v>5476</v>
      </c>
      <c r="J12" s="16">
        <f>H12+I12</f>
        <v>16949</v>
      </c>
      <c r="K12" s="16">
        <v>1284</v>
      </c>
      <c r="L12" s="16">
        <v>622</v>
      </c>
      <c r="M12" s="16">
        <f>K12+L12</f>
        <v>1906</v>
      </c>
      <c r="N12" s="16">
        <v>327</v>
      </c>
      <c r="O12" s="16">
        <v>111</v>
      </c>
      <c r="P12" s="16"/>
      <c r="Q12" s="16">
        <f>C12+G12+J12+M12+N12+O12</f>
        <v>223615</v>
      </c>
      <c r="R12" s="44"/>
      <c r="S12" s="39">
        <v>2008</v>
      </c>
      <c r="T12" s="39"/>
      <c r="U12" s="40">
        <f aca="true" t="shared" si="1" ref="U12:AG14">C12/C11*100-100</f>
        <v>2.113145709875951</v>
      </c>
      <c r="V12" s="40">
        <f t="shared" si="1"/>
        <v>-3.867726104229959</v>
      </c>
      <c r="W12" s="40">
        <f t="shared" si="1"/>
        <v>-1.0054526470474485</v>
      </c>
      <c r="X12" s="40">
        <f t="shared" si="1"/>
        <v>-3.559333748012989</v>
      </c>
      <c r="Y12" s="40">
        <f t="shared" si="1"/>
        <v>-3.0847816110301807</v>
      </c>
      <c r="Z12" s="40">
        <f t="shared" si="1"/>
        <v>-4.558688960984952</v>
      </c>
      <c r="AA12" s="40">
        <f t="shared" si="1"/>
        <v>-5.959127597458362</v>
      </c>
      <c r="AB12" s="40">
        <f t="shared" si="1"/>
        <v>-5.015691548980044</v>
      </c>
      <c r="AC12" s="40">
        <f t="shared" si="1"/>
        <v>-9.065155807365443</v>
      </c>
      <c r="AD12" s="40">
        <f t="shared" si="1"/>
        <v>-3.265940902021768</v>
      </c>
      <c r="AE12" s="40">
        <f t="shared" si="1"/>
        <v>-7.250608272506085</v>
      </c>
      <c r="AF12" s="40">
        <f t="shared" si="1"/>
        <v>-14.173228346456696</v>
      </c>
      <c r="AG12" s="40">
        <f t="shared" si="1"/>
        <v>-3.4782608695652186</v>
      </c>
      <c r="AH12" s="40"/>
      <c r="AI12" s="40">
        <f>Q12/Q11*100-100</f>
        <v>-0.8759214684982908</v>
      </c>
      <c r="AJ12" s="45"/>
      <c r="AK12" s="39">
        <v>2008</v>
      </c>
      <c r="AL12" s="39"/>
      <c r="AM12" s="43">
        <f aca="true" t="shared" si="2" ref="AM12:AY14">C12-C11</f>
        <v>2218</v>
      </c>
      <c r="AN12" s="43">
        <f t="shared" si="2"/>
        <v>-2317</v>
      </c>
      <c r="AO12" s="43">
        <f t="shared" si="2"/>
        <v>-260</v>
      </c>
      <c r="AP12" s="43">
        <f t="shared" si="2"/>
        <v>-515</v>
      </c>
      <c r="AQ12" s="43">
        <f t="shared" si="2"/>
        <v>-3092</v>
      </c>
      <c r="AR12" s="43">
        <f t="shared" si="2"/>
        <v>-548</v>
      </c>
      <c r="AS12" s="43">
        <f t="shared" si="2"/>
        <v>-347</v>
      </c>
      <c r="AT12" s="43">
        <f t="shared" si="2"/>
        <v>-895</v>
      </c>
      <c r="AU12" s="43">
        <f t="shared" si="2"/>
        <v>-128</v>
      </c>
      <c r="AV12" s="43">
        <f t="shared" si="2"/>
        <v>-21</v>
      </c>
      <c r="AW12" s="43">
        <f t="shared" si="2"/>
        <v>-149</v>
      </c>
      <c r="AX12" s="43">
        <f t="shared" si="2"/>
        <v>-54</v>
      </c>
      <c r="AY12" s="43">
        <f t="shared" si="2"/>
        <v>-4</v>
      </c>
      <c r="AZ12" s="43"/>
      <c r="BA12" s="43">
        <f>Q12-Q11</f>
        <v>-1976</v>
      </c>
      <c r="BB12" s="44"/>
      <c r="BC12" s="41">
        <v>2009</v>
      </c>
      <c r="BD12" s="41"/>
      <c r="BE12" s="9">
        <f>C12*100/$C$11</f>
        <v>102.11314570987595</v>
      </c>
      <c r="BF12" s="9">
        <f>D12*100/$D$11</f>
        <v>96.13227389577004</v>
      </c>
      <c r="BG12" s="9">
        <f>E12*100/$E$11</f>
        <v>98.99454735295255</v>
      </c>
      <c r="BH12" s="9">
        <f>F12*100/$F$11</f>
        <v>96.44066625198701</v>
      </c>
      <c r="BI12" s="9">
        <f>G12*100/$G$11</f>
        <v>96.9152183889698</v>
      </c>
      <c r="BJ12" s="9">
        <f>H12*100/$H$11</f>
        <v>95.44131103901506</v>
      </c>
      <c r="BK12" s="9">
        <f>I12*100/$I$11</f>
        <v>94.04087240254165</v>
      </c>
      <c r="BL12" s="9">
        <f>J12*100/$J$11</f>
        <v>94.98430845101996</v>
      </c>
      <c r="BM12" s="9">
        <f>K12*100/$K$11</f>
        <v>90.93484419263456</v>
      </c>
      <c r="BN12" s="9">
        <f>L12*100/$L$11</f>
        <v>96.73405909797823</v>
      </c>
      <c r="BO12" s="9">
        <f>M12*100/$M$11</f>
        <v>92.74939172749392</v>
      </c>
      <c r="BP12" s="9">
        <f>N12*100/$N$11</f>
        <v>85.8267716535433</v>
      </c>
      <c r="BQ12" s="9">
        <f>O12*100/$O$11</f>
        <v>96.52173913043478</v>
      </c>
      <c r="BR12" s="9"/>
      <c r="BS12" s="9">
        <f>Q12*100/$Q$11</f>
        <v>99.1240785315017</v>
      </c>
      <c r="BT12" s="44"/>
      <c r="BU12" s="41">
        <v>2009</v>
      </c>
      <c r="BV12" s="41"/>
      <c r="BW12" s="14">
        <f>C12/$Q$12*100</f>
        <v>47.93059499586342</v>
      </c>
      <c r="BX12" s="14">
        <f aca="true" t="shared" si="3" ref="BX12:CK12">D12/$Q$12*100</f>
        <v>25.75363906714666</v>
      </c>
      <c r="BY12" s="14">
        <f t="shared" si="3"/>
        <v>11.447800907810299</v>
      </c>
      <c r="BZ12" s="14">
        <f t="shared" si="3"/>
        <v>6.240189611609239</v>
      </c>
      <c r="CA12" s="14">
        <f t="shared" si="3"/>
        <v>43.441629586566194</v>
      </c>
      <c r="CB12" s="14">
        <f t="shared" si="3"/>
        <v>5.130693379245578</v>
      </c>
      <c r="CC12" s="14">
        <f t="shared" si="3"/>
        <v>2.448851821210563</v>
      </c>
      <c r="CD12" s="14">
        <f t="shared" si="3"/>
        <v>7.579545200456141</v>
      </c>
      <c r="CE12" s="14">
        <f t="shared" si="3"/>
        <v>0.5742011940165016</v>
      </c>
      <c r="CF12" s="14">
        <f t="shared" si="3"/>
        <v>0.278156653176218</v>
      </c>
      <c r="CG12" s="14">
        <f t="shared" si="3"/>
        <v>0.8523578471927196</v>
      </c>
      <c r="CH12" s="14">
        <f t="shared" si="3"/>
        <v>0.1462334816537352</v>
      </c>
      <c r="CI12" s="14">
        <f t="shared" si="3"/>
        <v>0.04963888826778168</v>
      </c>
      <c r="CJ12" s="14"/>
      <c r="CK12" s="14">
        <f t="shared" si="3"/>
        <v>100</v>
      </c>
      <c r="CL12" s="44"/>
    </row>
    <row r="13" spans="1:90" ht="15">
      <c r="A13" s="39">
        <v>2010</v>
      </c>
      <c r="B13" s="41"/>
      <c r="C13" s="16">
        <v>108544</v>
      </c>
      <c r="D13" s="16">
        <v>55278</v>
      </c>
      <c r="E13" s="16">
        <v>24296</v>
      </c>
      <c r="F13" s="16">
        <v>15454</v>
      </c>
      <c r="G13" s="16">
        <f>D13+E13+F13</f>
        <v>95028</v>
      </c>
      <c r="H13" s="16">
        <v>7729</v>
      </c>
      <c r="I13" s="16">
        <v>4019</v>
      </c>
      <c r="J13" s="16">
        <f>H13+I13</f>
        <v>11748</v>
      </c>
      <c r="K13" s="16">
        <v>1088</v>
      </c>
      <c r="L13" s="16">
        <v>502</v>
      </c>
      <c r="M13" s="16">
        <f>K13+L13</f>
        <v>1590</v>
      </c>
      <c r="N13" s="16">
        <v>285</v>
      </c>
      <c r="O13" s="16">
        <v>100</v>
      </c>
      <c r="P13" s="16"/>
      <c r="Q13" s="16">
        <f>C13+G13+J13+M13+N13+O13</f>
        <v>217295</v>
      </c>
      <c r="R13" s="44"/>
      <c r="S13" s="41">
        <v>2009</v>
      </c>
      <c r="T13" s="41"/>
      <c r="U13" s="14">
        <f t="shared" si="1"/>
        <v>1.272625489830176</v>
      </c>
      <c r="V13" s="14">
        <f t="shared" si="1"/>
        <v>-4.012919133862368</v>
      </c>
      <c r="W13" s="14">
        <f t="shared" si="1"/>
        <v>-5.090042579788275</v>
      </c>
      <c r="X13" s="14">
        <f t="shared" si="1"/>
        <v>10.749605847785574</v>
      </c>
      <c r="Y13" s="14">
        <f t="shared" si="1"/>
        <v>-2.1761956723147478</v>
      </c>
      <c r="Z13" s="14">
        <f t="shared" si="1"/>
        <v>-32.63313867340713</v>
      </c>
      <c r="AA13" s="14">
        <f t="shared" si="1"/>
        <v>-26.607012417823228</v>
      </c>
      <c r="AB13" s="14">
        <f t="shared" si="1"/>
        <v>-30.686176175585572</v>
      </c>
      <c r="AC13" s="14">
        <f t="shared" si="1"/>
        <v>-15.26479750778816</v>
      </c>
      <c r="AD13" s="14">
        <f t="shared" si="1"/>
        <v>-19.292604501607713</v>
      </c>
      <c r="AE13" s="14">
        <f t="shared" si="1"/>
        <v>-16.579223504721924</v>
      </c>
      <c r="AF13" s="14">
        <f t="shared" si="1"/>
        <v>-12.844036697247702</v>
      </c>
      <c r="AG13" s="14">
        <f t="shared" si="1"/>
        <v>-9.909909909909913</v>
      </c>
      <c r="AH13" s="14"/>
      <c r="AI13" s="14">
        <f>Q13/Q12*100-100</f>
        <v>-2.826286250922351</v>
      </c>
      <c r="AJ13" s="45"/>
      <c r="AK13" s="41">
        <v>2009</v>
      </c>
      <c r="AL13" s="41"/>
      <c r="AM13" s="16">
        <f t="shared" si="2"/>
        <v>1364</v>
      </c>
      <c r="AN13" s="16">
        <f t="shared" si="2"/>
        <v>-2311</v>
      </c>
      <c r="AO13" s="16">
        <f t="shared" si="2"/>
        <v>-1303</v>
      </c>
      <c r="AP13" s="16">
        <f t="shared" si="2"/>
        <v>1500</v>
      </c>
      <c r="AQ13" s="16">
        <f t="shared" si="2"/>
        <v>-2114</v>
      </c>
      <c r="AR13" s="16">
        <f t="shared" si="2"/>
        <v>-3744</v>
      </c>
      <c r="AS13" s="16">
        <f t="shared" si="2"/>
        <v>-1457</v>
      </c>
      <c r="AT13" s="16">
        <f t="shared" si="2"/>
        <v>-5201</v>
      </c>
      <c r="AU13" s="16">
        <f t="shared" si="2"/>
        <v>-196</v>
      </c>
      <c r="AV13" s="16">
        <f t="shared" si="2"/>
        <v>-120</v>
      </c>
      <c r="AW13" s="16">
        <f t="shared" si="2"/>
        <v>-316</v>
      </c>
      <c r="AX13" s="16">
        <f t="shared" si="2"/>
        <v>-42</v>
      </c>
      <c r="AY13" s="16">
        <f t="shared" si="2"/>
        <v>-11</v>
      </c>
      <c r="AZ13" s="16"/>
      <c r="BA13" s="16">
        <f>Q13-Q12</f>
        <v>-6320</v>
      </c>
      <c r="BB13" s="44"/>
      <c r="BC13" s="39">
        <v>2010</v>
      </c>
      <c r="BD13" s="41"/>
      <c r="BE13" s="9">
        <f>C13*100/$C$11</f>
        <v>103.41266363064729</v>
      </c>
      <c r="BF13" s="9">
        <f>D13*100/$D$11</f>
        <v>92.2745634827897</v>
      </c>
      <c r="BG13" s="9">
        <f>E13*100/$E$11</f>
        <v>93.9556827410186</v>
      </c>
      <c r="BH13" s="9">
        <f>F13*100/$F$11</f>
        <v>106.80765775105398</v>
      </c>
      <c r="BI13" s="9">
        <f>G13*100/$G$11</f>
        <v>94.80615360057466</v>
      </c>
      <c r="BJ13" s="9">
        <f>H13*100/$H$11</f>
        <v>64.29581565593544</v>
      </c>
      <c r="BK13" s="9">
        <f>I13*100/$I$11</f>
        <v>69.0194058045681</v>
      </c>
      <c r="BL13" s="9">
        <f>J13*100/$J$11</f>
        <v>65.83725622057834</v>
      </c>
      <c r="BM13" s="9">
        <f>K13*100/$K$11</f>
        <v>77.05382436260624</v>
      </c>
      <c r="BN13" s="9">
        <f>L13*100/$L$11</f>
        <v>78.0715396578538</v>
      </c>
      <c r="BO13" s="9">
        <f>M13*100/$M$11</f>
        <v>77.37226277372262</v>
      </c>
      <c r="BP13" s="9">
        <f>N13*100/$N$11</f>
        <v>74.80314960629921</v>
      </c>
      <c r="BQ13" s="9">
        <f>O13*100/$O$11</f>
        <v>86.95652173913044</v>
      </c>
      <c r="BR13" s="9"/>
      <c r="BS13" s="9">
        <f>Q13*100/$Q$11</f>
        <v>96.3225483286124</v>
      </c>
      <c r="BT13" s="44"/>
      <c r="BU13" s="39">
        <v>2010</v>
      </c>
      <c r="BV13" s="41"/>
      <c r="BW13" s="14">
        <f>C13/$Q$13*100</f>
        <v>49.952368899422446</v>
      </c>
      <c r="BX13" s="14">
        <f aca="true" t="shared" si="4" ref="BX13:CK13">D13/$Q$13*100</f>
        <v>25.43914954324766</v>
      </c>
      <c r="BY13" s="14">
        <f t="shared" si="4"/>
        <v>11.181113233162291</v>
      </c>
      <c r="BZ13" s="14">
        <f t="shared" si="4"/>
        <v>7.111990611841046</v>
      </c>
      <c r="CA13" s="14">
        <f t="shared" si="4"/>
        <v>43.732253388250996</v>
      </c>
      <c r="CB13" s="14">
        <f t="shared" si="4"/>
        <v>3.5569157136611516</v>
      </c>
      <c r="CC13" s="14">
        <f t="shared" si="4"/>
        <v>1.8495593547941738</v>
      </c>
      <c r="CD13" s="14">
        <f t="shared" si="4"/>
        <v>5.406475068455325</v>
      </c>
      <c r="CE13" s="14">
        <f t="shared" si="4"/>
        <v>0.5007018109022296</v>
      </c>
      <c r="CF13" s="14">
        <f t="shared" si="4"/>
        <v>0.23102234289790377</v>
      </c>
      <c r="CG13" s="14">
        <f t="shared" si="4"/>
        <v>0.7317241538001334</v>
      </c>
      <c r="CH13" s="14">
        <f t="shared" si="4"/>
        <v>0.13115810303964656</v>
      </c>
      <c r="CI13" s="14">
        <f t="shared" si="4"/>
        <v>0.04602038703145493</v>
      </c>
      <c r="CJ13" s="14"/>
      <c r="CK13" s="14">
        <f t="shared" si="4"/>
        <v>100</v>
      </c>
      <c r="CL13" s="44"/>
    </row>
    <row r="14" spans="1:90" ht="15">
      <c r="A14" s="39">
        <v>2011</v>
      </c>
      <c r="B14" s="41"/>
      <c r="C14" s="16">
        <v>110982</v>
      </c>
      <c r="D14" s="16">
        <v>53525</v>
      </c>
      <c r="E14" s="16">
        <v>24663</v>
      </c>
      <c r="F14" s="16">
        <v>15784</v>
      </c>
      <c r="G14" s="16">
        <f>D14+E14+F14</f>
        <v>93972</v>
      </c>
      <c r="H14" s="16">
        <v>8086</v>
      </c>
      <c r="I14" s="16">
        <v>4317</v>
      </c>
      <c r="J14" s="16">
        <f>H14+I14</f>
        <v>12403</v>
      </c>
      <c r="K14" s="16">
        <v>1165</v>
      </c>
      <c r="L14" s="16">
        <v>532</v>
      </c>
      <c r="M14" s="16">
        <f>K14+L14</f>
        <v>1697</v>
      </c>
      <c r="N14" s="16">
        <v>315</v>
      </c>
      <c r="O14" s="16">
        <v>97</v>
      </c>
      <c r="P14" s="16"/>
      <c r="Q14" s="16">
        <f>C14+G14+J14+M14+N14+O14</f>
        <v>219466</v>
      </c>
      <c r="R14" s="44"/>
      <c r="S14" s="39">
        <v>2010</v>
      </c>
      <c r="T14" s="41"/>
      <c r="U14" s="14">
        <f t="shared" si="1"/>
        <v>2.24609375</v>
      </c>
      <c r="V14" s="14">
        <f t="shared" si="1"/>
        <v>-3.171243532689317</v>
      </c>
      <c r="W14" s="14">
        <f t="shared" si="1"/>
        <v>1.5105367138623649</v>
      </c>
      <c r="X14" s="14">
        <f t="shared" si="1"/>
        <v>2.1353694836288213</v>
      </c>
      <c r="Y14" s="14">
        <f t="shared" si="1"/>
        <v>-1.11125142063392</v>
      </c>
      <c r="Z14" s="14">
        <f t="shared" si="1"/>
        <v>4.618967524906196</v>
      </c>
      <c r="AA14" s="14">
        <f t="shared" si="1"/>
        <v>7.414779795969139</v>
      </c>
      <c r="AB14" s="14">
        <f t="shared" si="1"/>
        <v>5.575417092271024</v>
      </c>
      <c r="AC14" s="14">
        <f t="shared" si="1"/>
        <v>7.077205882352942</v>
      </c>
      <c r="AD14" s="14">
        <f t="shared" si="1"/>
        <v>5.976095617529879</v>
      </c>
      <c r="AE14" s="14">
        <f t="shared" si="1"/>
        <v>6.7295597484276755</v>
      </c>
      <c r="AF14" s="14">
        <f t="shared" si="1"/>
        <v>10.5263157894737</v>
      </c>
      <c r="AG14" s="14">
        <f t="shared" si="1"/>
        <v>-3</v>
      </c>
      <c r="AH14" s="14"/>
      <c r="AI14" s="14">
        <f>Q14/Q13*100-100</f>
        <v>0.9991026024528793</v>
      </c>
      <c r="AJ14" s="45"/>
      <c r="AK14" s="39">
        <v>2010</v>
      </c>
      <c r="AL14" s="41"/>
      <c r="AM14" s="16">
        <f t="shared" si="2"/>
        <v>2438</v>
      </c>
      <c r="AN14" s="16">
        <f t="shared" si="2"/>
        <v>-1753</v>
      </c>
      <c r="AO14" s="16">
        <f t="shared" si="2"/>
        <v>367</v>
      </c>
      <c r="AP14" s="16">
        <f t="shared" si="2"/>
        <v>330</v>
      </c>
      <c r="AQ14" s="16">
        <f t="shared" si="2"/>
        <v>-1056</v>
      </c>
      <c r="AR14" s="16">
        <f t="shared" si="2"/>
        <v>357</v>
      </c>
      <c r="AS14" s="16">
        <f t="shared" si="2"/>
        <v>298</v>
      </c>
      <c r="AT14" s="16">
        <f t="shared" si="2"/>
        <v>655</v>
      </c>
      <c r="AU14" s="16">
        <f t="shared" si="2"/>
        <v>77</v>
      </c>
      <c r="AV14" s="16">
        <f t="shared" si="2"/>
        <v>30</v>
      </c>
      <c r="AW14" s="16">
        <f t="shared" si="2"/>
        <v>107</v>
      </c>
      <c r="AX14" s="16">
        <f t="shared" si="2"/>
        <v>30</v>
      </c>
      <c r="AY14" s="16">
        <f t="shared" si="2"/>
        <v>-3</v>
      </c>
      <c r="AZ14" s="16"/>
      <c r="BA14" s="16">
        <f>Q14-Q13</f>
        <v>2171</v>
      </c>
      <c r="BB14" s="44"/>
      <c r="BC14" s="39">
        <v>2011</v>
      </c>
      <c r="BD14" s="41"/>
      <c r="BE14" s="9">
        <f>C14*100/$C$11</f>
        <v>105.73540900516377</v>
      </c>
      <c r="BF14" s="9">
        <f>D14*100/$D$11</f>
        <v>89.34831235602444</v>
      </c>
      <c r="BG14" s="9">
        <f>E14*100/$E$11</f>
        <v>95.37491782358173</v>
      </c>
      <c r="BH14" s="9">
        <f>F14*100/$F$11</f>
        <v>109.08839588084871</v>
      </c>
      <c r="BI14" s="9">
        <f>G14*100/$G$11</f>
        <v>93.7526188718399</v>
      </c>
      <c r="BJ14" s="9">
        <f>H14*100/$H$11</f>
        <v>67.26561850095666</v>
      </c>
      <c r="BK14" s="9">
        <f>I14*100/$I$11</f>
        <v>74.13704276146316</v>
      </c>
      <c r="BL14" s="9">
        <f>J14*100/$J$11</f>
        <v>69.50795785698274</v>
      </c>
      <c r="BM14" s="9">
        <f>K14*100/$K$11</f>
        <v>82.5070821529745</v>
      </c>
      <c r="BN14" s="9">
        <f>L14*100/$L$11</f>
        <v>82.73716951788491</v>
      </c>
      <c r="BO14" s="9">
        <f>M14*100/$M$11</f>
        <v>82.57907542579075</v>
      </c>
      <c r="BP14" s="9">
        <f>N14*100/$N$11</f>
        <v>82.67716535433071</v>
      </c>
      <c r="BQ14" s="9">
        <f>O14*100/$O$11</f>
        <v>84.34782608695652</v>
      </c>
      <c r="BR14" s="9"/>
      <c r="BS14" s="9">
        <f>Q14*100/$Q$11</f>
        <v>97.2849094157125</v>
      </c>
      <c r="BT14" s="44"/>
      <c r="BU14" s="39">
        <v>2011</v>
      </c>
      <c r="BV14" s="41"/>
      <c r="BW14" s="14">
        <f>C14/$Q$14*100</f>
        <v>50.56910865464354</v>
      </c>
      <c r="BX14" s="14">
        <f aca="true" t="shared" si="5" ref="BX14:CK14">D14/$Q$14*100</f>
        <v>24.388743586705914</v>
      </c>
      <c r="BY14" s="14">
        <f t="shared" si="5"/>
        <v>11.237731584846856</v>
      </c>
      <c r="BZ14" s="14">
        <f t="shared" si="5"/>
        <v>7.192002405839629</v>
      </c>
      <c r="CA14" s="14">
        <f t="shared" si="5"/>
        <v>42.8184775773924</v>
      </c>
      <c r="CB14" s="14">
        <f t="shared" si="5"/>
        <v>3.684397583224736</v>
      </c>
      <c r="CC14" s="14">
        <f t="shared" si="5"/>
        <v>1.9670472875069487</v>
      </c>
      <c r="CD14" s="14">
        <f t="shared" si="5"/>
        <v>5.6514448707316856</v>
      </c>
      <c r="CE14" s="14">
        <f t="shared" si="5"/>
        <v>0.5308339332744024</v>
      </c>
      <c r="CF14" s="14">
        <f t="shared" si="5"/>
        <v>0.24240656867122926</v>
      </c>
      <c r="CG14" s="14">
        <f t="shared" si="5"/>
        <v>0.7732405019456318</v>
      </c>
      <c r="CH14" s="14">
        <f t="shared" si="5"/>
        <v>0.1435302051342805</v>
      </c>
      <c r="CI14" s="14">
        <f t="shared" si="5"/>
        <v>0.04419819015246097</v>
      </c>
      <c r="CJ14" s="14"/>
      <c r="CK14" s="14">
        <f t="shared" si="5"/>
        <v>100</v>
      </c>
      <c r="CL14" s="44"/>
    </row>
    <row r="15" spans="1:90" ht="15.75" thickBot="1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4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5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4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4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4"/>
    </row>
    <row r="17" spans="1:73" ht="15">
      <c r="A17" s="51" t="s">
        <v>139</v>
      </c>
      <c r="S17" s="51" t="s">
        <v>139</v>
      </c>
      <c r="AK17" s="51" t="s">
        <v>139</v>
      </c>
      <c r="BC17" s="51" t="s">
        <v>139</v>
      </c>
      <c r="BU17" s="51" t="s">
        <v>139</v>
      </c>
    </row>
    <row r="18" spans="1:73" ht="15">
      <c r="A18" s="4" t="s">
        <v>142</v>
      </c>
      <c r="S18" s="4" t="s">
        <v>142</v>
      </c>
      <c r="AK18" s="4" t="s">
        <v>142</v>
      </c>
      <c r="BC18" s="4" t="s">
        <v>142</v>
      </c>
      <c r="BU18" s="4" t="s">
        <v>142</v>
      </c>
    </row>
    <row r="19" spans="1:73" ht="15">
      <c r="A19" s="4" t="s">
        <v>137</v>
      </c>
      <c r="S19" s="4" t="s">
        <v>137</v>
      </c>
      <c r="AK19" s="4" t="s">
        <v>137</v>
      </c>
      <c r="BC19" s="4" t="s">
        <v>137</v>
      </c>
      <c r="BU19" s="4" t="s">
        <v>137</v>
      </c>
    </row>
    <row r="23" ht="15">
      <c r="BC23" s="53" t="s">
        <v>150</v>
      </c>
    </row>
    <row r="24" spans="57:71" ht="15.75">
      <c r="BE24" s="55">
        <f>BE14-BE11</f>
        <v>5.735409005163774</v>
      </c>
      <c r="BF24" s="54">
        <f aca="true" t="shared" si="6" ref="BF24:BS24">BF14-BF11</f>
        <v>-10.651687643975563</v>
      </c>
      <c r="BG24" s="54">
        <f t="shared" si="6"/>
        <v>-4.625082176418275</v>
      </c>
      <c r="BH24" s="54">
        <f t="shared" si="6"/>
        <v>9.088395880848708</v>
      </c>
      <c r="BI24" s="55">
        <f t="shared" si="6"/>
        <v>-6.2473811281601</v>
      </c>
      <c r="BJ24" s="54">
        <f t="shared" si="6"/>
        <v>-32.73438149904334</v>
      </c>
      <c r="BK24" s="54">
        <f t="shared" si="6"/>
        <v>-25.862957238536836</v>
      </c>
      <c r="BL24" s="55">
        <f t="shared" si="6"/>
        <v>-30.492042143017258</v>
      </c>
      <c r="BM24" s="54">
        <f t="shared" si="6"/>
        <v>-17.492917847025495</v>
      </c>
      <c r="BN24" s="54">
        <f t="shared" si="6"/>
        <v>-17.262830482115092</v>
      </c>
      <c r="BO24" s="55">
        <f t="shared" si="6"/>
        <v>-17.420924574209252</v>
      </c>
      <c r="BP24" s="55">
        <f t="shared" si="6"/>
        <v>-17.32283464566929</v>
      </c>
      <c r="BQ24" s="55">
        <f t="shared" si="6"/>
        <v>-15.652173913043484</v>
      </c>
      <c r="BR24" s="54">
        <f t="shared" si="6"/>
        <v>0</v>
      </c>
      <c r="BS24" s="55">
        <f t="shared" si="6"/>
        <v>-2.715090584287495</v>
      </c>
    </row>
  </sheetData>
  <printOptions horizontalCentered="1" verticalCentered="1"/>
  <pageMargins left="0.7874015748031497" right="0.7874015748031497" top="0.7874015748031497" bottom="0.7874015748031497" header="0" footer="0"/>
  <pageSetup fitToHeight="1" fitToWidth="1"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24"/>
  <sheetViews>
    <sheetView zoomScale="75" zoomScaleNormal="75" workbookViewId="0" topLeftCell="A1">
      <selection activeCell="A1" sqref="A1"/>
    </sheetView>
  </sheetViews>
  <sheetFormatPr defaultColWidth="11.00390625" defaultRowHeight="15.75"/>
  <cols>
    <col min="1" max="1" width="4.875" style="0" customWidth="1"/>
    <col min="2" max="2" width="1.75390625" style="0" customWidth="1"/>
    <col min="3" max="3" width="10.50390625" style="0" customWidth="1"/>
    <col min="4" max="6" width="7.75390625" style="0" customWidth="1"/>
    <col min="7" max="7" width="14.625" style="0" customWidth="1"/>
    <col min="8" max="9" width="9.625" style="0" customWidth="1"/>
    <col min="10" max="10" width="11.625" style="0" customWidth="1"/>
    <col min="11" max="11" width="9.625" style="0" customWidth="1"/>
    <col min="12" max="12" width="11.625" style="0" customWidth="1"/>
    <col min="13" max="13" width="12.625" style="0" customWidth="1"/>
    <col min="14" max="14" width="13.75390625" style="0" customWidth="1"/>
    <col min="15" max="15" width="14.00390625" style="0" customWidth="1"/>
    <col min="16" max="16" width="1.75390625" style="0" customWidth="1"/>
    <col min="17" max="17" width="12.75390625" style="0" customWidth="1"/>
    <col min="18" max="18" width="1.75390625" style="5" customWidth="1"/>
    <col min="19" max="19" width="4.875" style="0" customWidth="1"/>
    <col min="20" max="20" width="1.75390625" style="0" customWidth="1"/>
    <col min="21" max="21" width="10.50390625" style="0" customWidth="1"/>
    <col min="22" max="24" width="7.75390625" style="0" customWidth="1"/>
    <col min="25" max="25" width="14.625" style="0" customWidth="1"/>
    <col min="26" max="27" width="9.625" style="0" customWidth="1"/>
    <col min="28" max="28" width="11.625" style="0" customWidth="1"/>
    <col min="29" max="29" width="9.625" style="0" customWidth="1"/>
    <col min="30" max="30" width="11.625" style="0" customWidth="1"/>
    <col min="31" max="31" width="12.625" style="0" customWidth="1"/>
    <col min="32" max="32" width="13.75390625" style="0" customWidth="1"/>
    <col min="33" max="33" width="14.00390625" style="0" customWidth="1"/>
    <col min="34" max="34" width="1.75390625" style="0" customWidth="1"/>
    <col min="35" max="35" width="12.75390625" style="0" customWidth="1"/>
    <col min="36" max="36" width="1.75390625" style="6" customWidth="1"/>
    <col min="37" max="37" width="4.875" style="0" customWidth="1"/>
    <col min="38" max="38" width="1.75390625" style="0" customWidth="1"/>
    <col min="39" max="39" width="10.50390625" style="0" customWidth="1"/>
    <col min="40" max="42" width="7.75390625" style="0" customWidth="1"/>
    <col min="43" max="43" width="14.625" style="0" customWidth="1"/>
    <col min="44" max="45" width="9.625" style="0" customWidth="1"/>
    <col min="46" max="46" width="11.625" style="0" customWidth="1"/>
    <col min="47" max="47" width="9.625" style="0" customWidth="1"/>
    <col min="48" max="48" width="11.625" style="0" customWidth="1"/>
    <col min="49" max="49" width="12.625" style="0" customWidth="1"/>
    <col min="50" max="50" width="13.75390625" style="0" customWidth="1"/>
    <col min="51" max="51" width="14.00390625" style="0" customWidth="1"/>
    <col min="52" max="52" width="1.75390625" style="0" customWidth="1"/>
    <col min="53" max="53" width="12.75390625" style="0" customWidth="1"/>
    <col min="54" max="54" width="1.75390625" style="5" customWidth="1"/>
    <col min="55" max="55" width="4.875" style="0" customWidth="1"/>
    <col min="56" max="56" width="1.75390625" style="0" customWidth="1"/>
    <col min="57" max="57" width="10.50390625" style="0" customWidth="1"/>
    <col min="58" max="60" width="7.75390625" style="0" customWidth="1"/>
    <col min="61" max="61" width="14.625" style="0" customWidth="1"/>
    <col min="62" max="63" width="9.625" style="0" customWidth="1"/>
    <col min="64" max="64" width="11.625" style="0" customWidth="1"/>
    <col min="65" max="65" width="9.625" style="0" customWidth="1"/>
    <col min="66" max="66" width="11.625" style="0" customWidth="1"/>
    <col min="67" max="67" width="12.625" style="0" customWidth="1"/>
    <col min="68" max="68" width="13.75390625" style="0" customWidth="1"/>
    <col min="69" max="69" width="14.00390625" style="0" customWidth="1"/>
    <col min="70" max="70" width="1.75390625" style="0" customWidth="1"/>
    <col min="71" max="71" width="12.75390625" style="0" customWidth="1"/>
    <col min="72" max="72" width="1.75390625" style="5" customWidth="1"/>
    <col min="73" max="73" width="4.875" style="0" customWidth="1"/>
    <col min="74" max="74" width="1.75390625" style="0" customWidth="1"/>
    <col min="75" max="75" width="10.50390625" style="0" customWidth="1"/>
    <col min="76" max="78" width="7.75390625" style="0" customWidth="1"/>
    <col min="79" max="79" width="14.625" style="0" customWidth="1"/>
    <col min="80" max="81" width="9.625" style="0" customWidth="1"/>
    <col min="82" max="82" width="11.625" style="0" customWidth="1"/>
    <col min="83" max="83" width="9.625" style="0" customWidth="1"/>
    <col min="84" max="84" width="11.625" style="0" customWidth="1"/>
    <col min="85" max="85" width="12.625" style="0" customWidth="1"/>
    <col min="86" max="86" width="13.75390625" style="0" customWidth="1"/>
    <col min="87" max="87" width="14.00390625" style="0" customWidth="1"/>
    <col min="88" max="88" width="1.75390625" style="0" customWidth="1"/>
    <col min="89" max="89" width="12.75390625" style="0" customWidth="1"/>
    <col min="90" max="90" width="1.75390625" style="5" customWidth="1"/>
  </cols>
  <sheetData>
    <row r="1" spans="1:73" ht="15">
      <c r="A1" t="s">
        <v>61</v>
      </c>
      <c r="S1" t="s">
        <v>62</v>
      </c>
      <c r="AK1" t="s">
        <v>63</v>
      </c>
      <c r="BC1" t="s">
        <v>64</v>
      </c>
      <c r="BU1" t="s">
        <v>65</v>
      </c>
    </row>
    <row r="2" spans="1:73" ht="17.25">
      <c r="A2" s="2" t="s">
        <v>144</v>
      </c>
      <c r="S2" s="2" t="s">
        <v>144</v>
      </c>
      <c r="AK2" s="2" t="s">
        <v>144</v>
      </c>
      <c r="BC2" s="2" t="s">
        <v>144</v>
      </c>
      <c r="BU2" s="2" t="s">
        <v>144</v>
      </c>
    </row>
    <row r="3" spans="19:73" ht="15">
      <c r="S3" s="1" t="s">
        <v>40</v>
      </c>
      <c r="AK3" s="1" t="s">
        <v>42</v>
      </c>
      <c r="BC3" s="1" t="s">
        <v>140</v>
      </c>
      <c r="BU3" s="1" t="s">
        <v>45</v>
      </c>
    </row>
    <row r="4" spans="1:73" ht="15">
      <c r="A4" t="s">
        <v>2</v>
      </c>
      <c r="BC4" t="s">
        <v>2</v>
      </c>
      <c r="BU4" t="s">
        <v>2</v>
      </c>
    </row>
    <row r="5" spans="1:73" ht="15">
      <c r="A5" t="s">
        <v>3</v>
      </c>
      <c r="S5" t="s">
        <v>135</v>
      </c>
      <c r="AK5" t="s">
        <v>136</v>
      </c>
      <c r="BC5" t="s">
        <v>141</v>
      </c>
      <c r="BU5" t="s">
        <v>39</v>
      </c>
    </row>
    <row r="6" ht="15.75" thickBot="1"/>
    <row r="7" spans="1:89" ht="1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8" t="s">
        <v>17</v>
      </c>
      <c r="O7" s="37"/>
      <c r="P7" s="37"/>
      <c r="Q7" s="37"/>
      <c r="R7" s="44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8" t="s">
        <v>17</v>
      </c>
      <c r="AG7" s="37"/>
      <c r="AH7" s="37"/>
      <c r="AI7" s="37"/>
      <c r="AJ7" s="45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8" t="s">
        <v>17</v>
      </c>
      <c r="AY7" s="37"/>
      <c r="AZ7" s="37"/>
      <c r="BA7" s="37"/>
      <c r="BB7" s="44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8" t="s">
        <v>17</v>
      </c>
      <c r="BQ7" s="37"/>
      <c r="BR7" s="37"/>
      <c r="BS7" s="37"/>
      <c r="BT7" s="44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8" t="s">
        <v>17</v>
      </c>
      <c r="CI7" s="37"/>
      <c r="CJ7" s="37"/>
      <c r="CK7" s="37"/>
    </row>
    <row r="8" spans="1:89" ht="15">
      <c r="A8" s="13"/>
      <c r="B8" s="13"/>
      <c r="C8" s="36" t="s">
        <v>4</v>
      </c>
      <c r="D8" s="13"/>
      <c r="E8" s="13"/>
      <c r="F8" s="13"/>
      <c r="G8" s="36" t="s">
        <v>9</v>
      </c>
      <c r="H8" s="13"/>
      <c r="I8" s="13"/>
      <c r="J8" s="36" t="s">
        <v>13</v>
      </c>
      <c r="K8" s="13"/>
      <c r="L8" s="13"/>
      <c r="M8" s="36" t="s">
        <v>15</v>
      </c>
      <c r="N8" s="36" t="s">
        <v>18</v>
      </c>
      <c r="O8" s="36" t="s">
        <v>18</v>
      </c>
      <c r="P8" s="36"/>
      <c r="Q8" s="11" t="s">
        <v>21</v>
      </c>
      <c r="R8" s="44"/>
      <c r="S8" s="13"/>
      <c r="T8" s="13"/>
      <c r="U8" s="36" t="s">
        <v>4</v>
      </c>
      <c r="V8" s="13"/>
      <c r="W8" s="13"/>
      <c r="X8" s="13"/>
      <c r="Y8" s="36" t="s">
        <v>9</v>
      </c>
      <c r="Z8" s="13"/>
      <c r="AA8" s="13"/>
      <c r="AB8" s="36" t="s">
        <v>13</v>
      </c>
      <c r="AC8" s="13"/>
      <c r="AD8" s="13"/>
      <c r="AE8" s="36" t="s">
        <v>15</v>
      </c>
      <c r="AF8" s="36" t="s">
        <v>18</v>
      </c>
      <c r="AG8" s="36" t="s">
        <v>18</v>
      </c>
      <c r="AH8" s="36"/>
      <c r="AI8" s="11" t="s">
        <v>21</v>
      </c>
      <c r="AJ8" s="45"/>
      <c r="AK8" s="13"/>
      <c r="AL8" s="13"/>
      <c r="AM8" s="36" t="s">
        <v>4</v>
      </c>
      <c r="AN8" s="13"/>
      <c r="AO8" s="13"/>
      <c r="AP8" s="13"/>
      <c r="AQ8" s="36" t="s">
        <v>9</v>
      </c>
      <c r="AR8" s="13"/>
      <c r="AS8" s="13"/>
      <c r="AT8" s="36" t="s">
        <v>13</v>
      </c>
      <c r="AU8" s="13"/>
      <c r="AV8" s="13"/>
      <c r="AW8" s="36" t="s">
        <v>15</v>
      </c>
      <c r="AX8" s="36" t="s">
        <v>18</v>
      </c>
      <c r="AY8" s="36" t="s">
        <v>18</v>
      </c>
      <c r="AZ8" s="36"/>
      <c r="BA8" s="11" t="s">
        <v>21</v>
      </c>
      <c r="BB8" s="44"/>
      <c r="BC8" s="13"/>
      <c r="BD8" s="13"/>
      <c r="BE8" s="36" t="s">
        <v>4</v>
      </c>
      <c r="BF8" s="13"/>
      <c r="BG8" s="13"/>
      <c r="BH8" s="13"/>
      <c r="BI8" s="36" t="s">
        <v>9</v>
      </c>
      <c r="BJ8" s="13"/>
      <c r="BK8" s="13"/>
      <c r="BL8" s="36" t="s">
        <v>13</v>
      </c>
      <c r="BM8" s="13"/>
      <c r="BN8" s="13"/>
      <c r="BO8" s="36" t="s">
        <v>15</v>
      </c>
      <c r="BP8" s="36" t="s">
        <v>18</v>
      </c>
      <c r="BQ8" s="36" t="s">
        <v>18</v>
      </c>
      <c r="BR8" s="36"/>
      <c r="BS8" s="11" t="s">
        <v>21</v>
      </c>
      <c r="BT8" s="44"/>
      <c r="BU8" s="13"/>
      <c r="BV8" s="13"/>
      <c r="BW8" s="36" t="s">
        <v>4</v>
      </c>
      <c r="BX8" s="13"/>
      <c r="BY8" s="13"/>
      <c r="BZ8" s="13"/>
      <c r="CA8" s="36" t="s">
        <v>9</v>
      </c>
      <c r="CB8" s="13"/>
      <c r="CC8" s="13"/>
      <c r="CD8" s="36" t="s">
        <v>13</v>
      </c>
      <c r="CE8" s="13"/>
      <c r="CF8" s="13"/>
      <c r="CG8" s="36" t="s">
        <v>15</v>
      </c>
      <c r="CH8" s="36" t="s">
        <v>18</v>
      </c>
      <c r="CI8" s="36" t="s">
        <v>18</v>
      </c>
      <c r="CJ8" s="36"/>
      <c r="CK8" s="11" t="s">
        <v>21</v>
      </c>
    </row>
    <row r="9" spans="1:89" ht="15">
      <c r="A9" s="13"/>
      <c r="B9" s="13"/>
      <c r="C9" s="12" t="s">
        <v>5</v>
      </c>
      <c r="D9" s="10" t="s">
        <v>6</v>
      </c>
      <c r="E9" s="10" t="s">
        <v>7</v>
      </c>
      <c r="F9" s="10" t="s">
        <v>8</v>
      </c>
      <c r="G9" s="12" t="s">
        <v>10</v>
      </c>
      <c r="H9" s="10" t="s">
        <v>11</v>
      </c>
      <c r="I9" s="10" t="s">
        <v>12</v>
      </c>
      <c r="J9" s="12" t="s">
        <v>14</v>
      </c>
      <c r="K9" s="10" t="s">
        <v>22</v>
      </c>
      <c r="L9" s="10" t="s">
        <v>23</v>
      </c>
      <c r="M9" s="12" t="s">
        <v>16</v>
      </c>
      <c r="N9" s="12" t="s">
        <v>19</v>
      </c>
      <c r="O9" s="12" t="s">
        <v>20</v>
      </c>
      <c r="P9" s="12"/>
      <c r="Q9" s="12"/>
      <c r="R9" s="44"/>
      <c r="S9" s="13"/>
      <c r="T9" s="13"/>
      <c r="U9" s="12" t="s">
        <v>5</v>
      </c>
      <c r="V9" s="10" t="s">
        <v>6</v>
      </c>
      <c r="W9" s="10" t="s">
        <v>7</v>
      </c>
      <c r="X9" s="10" t="s">
        <v>8</v>
      </c>
      <c r="Y9" s="12" t="s">
        <v>10</v>
      </c>
      <c r="Z9" s="10" t="s">
        <v>11</v>
      </c>
      <c r="AA9" s="10" t="s">
        <v>12</v>
      </c>
      <c r="AB9" s="12" t="s">
        <v>14</v>
      </c>
      <c r="AC9" s="10" t="s">
        <v>22</v>
      </c>
      <c r="AD9" s="10" t="s">
        <v>23</v>
      </c>
      <c r="AE9" s="12" t="s">
        <v>16</v>
      </c>
      <c r="AF9" s="12" t="s">
        <v>19</v>
      </c>
      <c r="AG9" s="12" t="s">
        <v>20</v>
      </c>
      <c r="AH9" s="12"/>
      <c r="AI9" s="12"/>
      <c r="AJ9" s="45"/>
      <c r="AK9" s="13"/>
      <c r="AL9" s="13"/>
      <c r="AM9" s="12" t="s">
        <v>5</v>
      </c>
      <c r="AN9" s="10" t="s">
        <v>6</v>
      </c>
      <c r="AO9" s="10" t="s">
        <v>7</v>
      </c>
      <c r="AP9" s="10" t="s">
        <v>8</v>
      </c>
      <c r="AQ9" s="12" t="s">
        <v>10</v>
      </c>
      <c r="AR9" s="10" t="s">
        <v>11</v>
      </c>
      <c r="AS9" s="10" t="s">
        <v>12</v>
      </c>
      <c r="AT9" s="12" t="s">
        <v>14</v>
      </c>
      <c r="AU9" s="10" t="s">
        <v>22</v>
      </c>
      <c r="AV9" s="10" t="s">
        <v>23</v>
      </c>
      <c r="AW9" s="12" t="s">
        <v>16</v>
      </c>
      <c r="AX9" s="12" t="s">
        <v>19</v>
      </c>
      <c r="AY9" s="12" t="s">
        <v>20</v>
      </c>
      <c r="AZ9" s="12"/>
      <c r="BA9" s="12"/>
      <c r="BB9" s="44"/>
      <c r="BC9" s="13"/>
      <c r="BD9" s="13"/>
      <c r="BE9" s="12" t="s">
        <v>5</v>
      </c>
      <c r="BF9" s="10" t="s">
        <v>6</v>
      </c>
      <c r="BG9" s="10" t="s">
        <v>7</v>
      </c>
      <c r="BH9" s="10" t="s">
        <v>8</v>
      </c>
      <c r="BI9" s="12" t="s">
        <v>10</v>
      </c>
      <c r="BJ9" s="10" t="s">
        <v>11</v>
      </c>
      <c r="BK9" s="10" t="s">
        <v>12</v>
      </c>
      <c r="BL9" s="12" t="s">
        <v>14</v>
      </c>
      <c r="BM9" s="10" t="s">
        <v>22</v>
      </c>
      <c r="BN9" s="10" t="s">
        <v>23</v>
      </c>
      <c r="BO9" s="12" t="s">
        <v>16</v>
      </c>
      <c r="BP9" s="12" t="s">
        <v>19</v>
      </c>
      <c r="BQ9" s="12" t="s">
        <v>20</v>
      </c>
      <c r="BR9" s="12"/>
      <c r="BS9" s="12"/>
      <c r="BT9" s="44"/>
      <c r="BU9" s="13"/>
      <c r="BV9" s="13"/>
      <c r="BW9" s="12" t="s">
        <v>5</v>
      </c>
      <c r="BX9" s="10" t="s">
        <v>6</v>
      </c>
      <c r="BY9" s="10" t="s">
        <v>7</v>
      </c>
      <c r="BZ9" s="10" t="s">
        <v>8</v>
      </c>
      <c r="CA9" s="12" t="s">
        <v>10</v>
      </c>
      <c r="CB9" s="10" t="s">
        <v>11</v>
      </c>
      <c r="CC9" s="10" t="s">
        <v>12</v>
      </c>
      <c r="CD9" s="12" t="s">
        <v>14</v>
      </c>
      <c r="CE9" s="10" t="s">
        <v>22</v>
      </c>
      <c r="CF9" s="10" t="s">
        <v>23</v>
      </c>
      <c r="CG9" s="12" t="s">
        <v>16</v>
      </c>
      <c r="CH9" s="12" t="s">
        <v>19</v>
      </c>
      <c r="CI9" s="12" t="s">
        <v>20</v>
      </c>
      <c r="CJ9" s="12"/>
      <c r="CK9" s="12"/>
    </row>
    <row r="10" spans="1:89" ht="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44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45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44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44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</row>
    <row r="11" spans="1:89" ht="15">
      <c r="A11" s="39">
        <v>2008</v>
      </c>
      <c r="B11" s="36"/>
      <c r="C11" s="7">
        <v>2663</v>
      </c>
      <c r="D11" s="7">
        <v>2585</v>
      </c>
      <c r="E11" s="7">
        <v>1024</v>
      </c>
      <c r="F11" s="7">
        <v>360</v>
      </c>
      <c r="G11" s="7">
        <f>D11+E11+F11</f>
        <v>3969</v>
      </c>
      <c r="H11" s="7">
        <v>280</v>
      </c>
      <c r="I11" s="7">
        <v>217</v>
      </c>
      <c r="J11" s="7">
        <f>H11+I11</f>
        <v>497</v>
      </c>
      <c r="K11" s="7">
        <v>55</v>
      </c>
      <c r="L11" s="7">
        <v>17</v>
      </c>
      <c r="M11" s="7">
        <f>K11+L11</f>
        <v>72</v>
      </c>
      <c r="N11" s="7">
        <v>2</v>
      </c>
      <c r="O11" s="7">
        <v>2</v>
      </c>
      <c r="P11" s="7"/>
      <c r="Q11" s="7">
        <f>C11+G11+J11+M11+N11+O11</f>
        <v>7205</v>
      </c>
      <c r="R11" s="44"/>
      <c r="S11" s="47"/>
      <c r="T11" s="11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5"/>
      <c r="AK11" s="13"/>
      <c r="AL11" s="47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4"/>
      <c r="BC11" s="39">
        <v>2008</v>
      </c>
      <c r="BD11" s="36"/>
      <c r="BE11" s="8">
        <v>100</v>
      </c>
      <c r="BF11" s="8">
        <v>100</v>
      </c>
      <c r="BG11" s="8">
        <v>100</v>
      </c>
      <c r="BH11" s="8">
        <v>100</v>
      </c>
      <c r="BI11" s="8">
        <v>100</v>
      </c>
      <c r="BJ11" s="8">
        <v>100</v>
      </c>
      <c r="BK11" s="8">
        <v>100</v>
      </c>
      <c r="BL11" s="8">
        <v>100</v>
      </c>
      <c r="BM11" s="8">
        <v>100</v>
      </c>
      <c r="BN11" s="8">
        <v>100</v>
      </c>
      <c r="BO11" s="8">
        <v>100</v>
      </c>
      <c r="BP11" s="8">
        <v>100</v>
      </c>
      <c r="BQ11" s="8">
        <v>100</v>
      </c>
      <c r="BR11" s="8"/>
      <c r="BS11" s="8">
        <v>100</v>
      </c>
      <c r="BT11" s="44"/>
      <c r="BU11" s="39">
        <v>2008</v>
      </c>
      <c r="BV11" s="36"/>
      <c r="BW11" s="15">
        <f>C11/$Q$11*100</f>
        <v>36.960444136016655</v>
      </c>
      <c r="BX11" s="15">
        <f aca="true" t="shared" si="0" ref="BX11:CK11">D11/$Q$11*100</f>
        <v>35.87786259541985</v>
      </c>
      <c r="BY11" s="15">
        <f t="shared" si="0"/>
        <v>14.212352532963221</v>
      </c>
      <c r="BZ11" s="15">
        <f t="shared" si="0"/>
        <v>4.996530187369882</v>
      </c>
      <c r="CA11" s="15">
        <f t="shared" si="0"/>
        <v>55.08674531575295</v>
      </c>
      <c r="CB11" s="15">
        <f t="shared" si="0"/>
        <v>3.8861901457321304</v>
      </c>
      <c r="CC11" s="15">
        <f t="shared" si="0"/>
        <v>3.011797362942401</v>
      </c>
      <c r="CD11" s="15">
        <f t="shared" si="0"/>
        <v>6.8979875086745315</v>
      </c>
      <c r="CE11" s="15">
        <f t="shared" si="0"/>
        <v>0.7633587786259541</v>
      </c>
      <c r="CF11" s="15">
        <f t="shared" si="0"/>
        <v>0.2359472588480222</v>
      </c>
      <c r="CG11" s="15">
        <f t="shared" si="0"/>
        <v>0.9993060374739763</v>
      </c>
      <c r="CH11" s="15">
        <f t="shared" si="0"/>
        <v>0.02775850104094379</v>
      </c>
      <c r="CI11" s="15">
        <f t="shared" si="0"/>
        <v>0.02775850104094379</v>
      </c>
      <c r="CJ11" s="15"/>
      <c r="CK11" s="15">
        <f t="shared" si="0"/>
        <v>100</v>
      </c>
    </row>
    <row r="12" spans="1:89" ht="15">
      <c r="A12" s="41">
        <v>2009</v>
      </c>
      <c r="B12" s="41"/>
      <c r="C12" s="16">
        <v>2709</v>
      </c>
      <c r="D12" s="16">
        <v>2632</v>
      </c>
      <c r="E12" s="16">
        <v>975</v>
      </c>
      <c r="F12" s="16">
        <v>354</v>
      </c>
      <c r="G12" s="16">
        <f>D12+E12+F12</f>
        <v>3961</v>
      </c>
      <c r="H12" s="16">
        <v>275</v>
      </c>
      <c r="I12" s="16">
        <v>198</v>
      </c>
      <c r="J12" s="16">
        <f>H12+I12</f>
        <v>473</v>
      </c>
      <c r="K12" s="16">
        <v>43</v>
      </c>
      <c r="L12" s="16">
        <v>14</v>
      </c>
      <c r="M12" s="16">
        <f>K12+L12</f>
        <v>57</v>
      </c>
      <c r="N12" s="16">
        <v>1</v>
      </c>
      <c r="O12" s="16">
        <v>3</v>
      </c>
      <c r="P12" s="16"/>
      <c r="Q12" s="16">
        <f>C12+G12+J12+M12+N12+O12</f>
        <v>7204</v>
      </c>
      <c r="R12" s="44"/>
      <c r="S12" s="39">
        <v>2008</v>
      </c>
      <c r="T12" s="39"/>
      <c r="U12" s="40">
        <f aca="true" t="shared" si="1" ref="U12:AG14">C12/C11*100-100</f>
        <v>1.7273751408186229</v>
      </c>
      <c r="V12" s="40">
        <f t="shared" si="1"/>
        <v>1.818181818181813</v>
      </c>
      <c r="W12" s="40">
        <f t="shared" si="1"/>
        <v>-4.78515625</v>
      </c>
      <c r="X12" s="40">
        <f t="shared" si="1"/>
        <v>-1.6666666666666714</v>
      </c>
      <c r="Y12" s="40">
        <f t="shared" si="1"/>
        <v>-0.20156210632401894</v>
      </c>
      <c r="Z12" s="40">
        <f t="shared" si="1"/>
        <v>-1.7857142857142918</v>
      </c>
      <c r="AA12" s="40">
        <f t="shared" si="1"/>
        <v>-8.755760368663587</v>
      </c>
      <c r="AB12" s="40">
        <f t="shared" si="1"/>
        <v>-4.82897384305835</v>
      </c>
      <c r="AC12" s="40">
        <f t="shared" si="1"/>
        <v>-21.818181818181813</v>
      </c>
      <c r="AD12" s="40">
        <f t="shared" si="1"/>
        <v>-17.64705882352942</v>
      </c>
      <c r="AE12" s="40">
        <f t="shared" si="1"/>
        <v>-20.833333333333343</v>
      </c>
      <c r="AF12" s="40">
        <f t="shared" si="1"/>
        <v>-50</v>
      </c>
      <c r="AG12" s="40">
        <f t="shared" si="1"/>
        <v>50</v>
      </c>
      <c r="AH12" s="40"/>
      <c r="AI12" s="40">
        <f>Q12/Q11*100-100</f>
        <v>-0.013879250520474784</v>
      </c>
      <c r="AJ12" s="45"/>
      <c r="AK12" s="39">
        <v>2008</v>
      </c>
      <c r="AL12" s="39"/>
      <c r="AM12" s="43">
        <f aca="true" t="shared" si="2" ref="AM12:AY14">C12-C11</f>
        <v>46</v>
      </c>
      <c r="AN12" s="43">
        <f t="shared" si="2"/>
        <v>47</v>
      </c>
      <c r="AO12" s="43">
        <f t="shared" si="2"/>
        <v>-49</v>
      </c>
      <c r="AP12" s="43">
        <f t="shared" si="2"/>
        <v>-6</v>
      </c>
      <c r="AQ12" s="43">
        <f t="shared" si="2"/>
        <v>-8</v>
      </c>
      <c r="AR12" s="43">
        <f t="shared" si="2"/>
        <v>-5</v>
      </c>
      <c r="AS12" s="43">
        <f t="shared" si="2"/>
        <v>-19</v>
      </c>
      <c r="AT12" s="43">
        <f t="shared" si="2"/>
        <v>-24</v>
      </c>
      <c r="AU12" s="43">
        <f t="shared" si="2"/>
        <v>-12</v>
      </c>
      <c r="AV12" s="43">
        <f t="shared" si="2"/>
        <v>-3</v>
      </c>
      <c r="AW12" s="43">
        <f t="shared" si="2"/>
        <v>-15</v>
      </c>
      <c r="AX12" s="43">
        <f t="shared" si="2"/>
        <v>-1</v>
      </c>
      <c r="AY12" s="43">
        <f t="shared" si="2"/>
        <v>1</v>
      </c>
      <c r="AZ12" s="43"/>
      <c r="BA12" s="43">
        <f>Q12-Q11</f>
        <v>-1</v>
      </c>
      <c r="BB12" s="44"/>
      <c r="BC12" s="41">
        <v>2009</v>
      </c>
      <c r="BD12" s="41"/>
      <c r="BE12" s="9">
        <f>C12*100/$C$11</f>
        <v>101.72737514081862</v>
      </c>
      <c r="BF12" s="9">
        <f>D12*100/$D$11</f>
        <v>101.81818181818181</v>
      </c>
      <c r="BG12" s="9">
        <f>E12*100/$E$11</f>
        <v>95.21484375</v>
      </c>
      <c r="BH12" s="9">
        <f>F12*100/$F$11</f>
        <v>98.33333333333333</v>
      </c>
      <c r="BI12" s="9">
        <f>G12*100/$G$11</f>
        <v>99.798437893676</v>
      </c>
      <c r="BJ12" s="9">
        <f>H12*100/$H$11</f>
        <v>98.21428571428571</v>
      </c>
      <c r="BK12" s="9">
        <f>I12*100/$I$11</f>
        <v>91.2442396313364</v>
      </c>
      <c r="BL12" s="9">
        <f>J12*100/$J$11</f>
        <v>95.17102615694165</v>
      </c>
      <c r="BM12" s="9">
        <f>K12*100/$K$11</f>
        <v>78.18181818181819</v>
      </c>
      <c r="BN12" s="9">
        <f>L12*100/$L$11</f>
        <v>82.3529411764706</v>
      </c>
      <c r="BO12" s="9">
        <f>M12*100/$M$11</f>
        <v>79.16666666666667</v>
      </c>
      <c r="BP12" s="9">
        <f>N12*100/$N$11</f>
        <v>50</v>
      </c>
      <c r="BQ12" s="9">
        <f>O12*100/$O$11</f>
        <v>150</v>
      </c>
      <c r="BR12" s="9"/>
      <c r="BS12" s="9">
        <f>Q12*100/$Q$11</f>
        <v>99.98612074947953</v>
      </c>
      <c r="BT12" s="44"/>
      <c r="BU12" s="41">
        <v>2009</v>
      </c>
      <c r="BV12" s="41"/>
      <c r="BW12" s="14">
        <f>C12/$Q$12*100</f>
        <v>37.60410882842865</v>
      </c>
      <c r="BX12" s="14">
        <f aca="true" t="shared" si="3" ref="BX12:CK12">D12/$Q$12*100</f>
        <v>36.535258189894506</v>
      </c>
      <c r="BY12" s="14">
        <f t="shared" si="3"/>
        <v>13.534147695724597</v>
      </c>
      <c r="BZ12" s="14">
        <f t="shared" si="3"/>
        <v>4.9139367018323155</v>
      </c>
      <c r="CA12" s="14">
        <f t="shared" si="3"/>
        <v>54.98334258745141</v>
      </c>
      <c r="CB12" s="14">
        <f t="shared" si="3"/>
        <v>3.8173237090505276</v>
      </c>
      <c r="CC12" s="14">
        <f t="shared" si="3"/>
        <v>2.7484730705163796</v>
      </c>
      <c r="CD12" s="14">
        <f t="shared" si="3"/>
        <v>6.565796779566907</v>
      </c>
      <c r="CE12" s="14">
        <f t="shared" si="3"/>
        <v>0.5968906163242643</v>
      </c>
      <c r="CF12" s="14">
        <f t="shared" si="3"/>
        <v>0.1943364797334814</v>
      </c>
      <c r="CG12" s="14">
        <f t="shared" si="3"/>
        <v>0.7912270960577457</v>
      </c>
      <c r="CH12" s="14">
        <f t="shared" si="3"/>
        <v>0.013881177123820101</v>
      </c>
      <c r="CI12" s="14">
        <f t="shared" si="3"/>
        <v>0.0416435313714603</v>
      </c>
      <c r="CJ12" s="14"/>
      <c r="CK12" s="14">
        <f t="shared" si="3"/>
        <v>100</v>
      </c>
    </row>
    <row r="13" spans="1:89" ht="15">
      <c r="A13" s="39">
        <v>2010</v>
      </c>
      <c r="B13" s="41"/>
      <c r="C13" s="16">
        <v>2931</v>
      </c>
      <c r="D13" s="16">
        <v>2960</v>
      </c>
      <c r="E13" s="16">
        <v>1047</v>
      </c>
      <c r="F13" s="16">
        <v>398</v>
      </c>
      <c r="G13" s="16">
        <f>D13+E13+F13</f>
        <v>4405</v>
      </c>
      <c r="H13" s="16">
        <v>280</v>
      </c>
      <c r="I13" s="16">
        <v>176</v>
      </c>
      <c r="J13" s="16">
        <f>H13+I13</f>
        <v>456</v>
      </c>
      <c r="K13" s="16">
        <v>32</v>
      </c>
      <c r="L13" s="16">
        <v>11</v>
      </c>
      <c r="M13" s="16">
        <f>K13+L13</f>
        <v>43</v>
      </c>
      <c r="N13" s="16">
        <v>3</v>
      </c>
      <c r="O13" s="16">
        <v>1</v>
      </c>
      <c r="P13" s="16"/>
      <c r="Q13" s="16">
        <f>C13+G13+J13+M13+N13+O13</f>
        <v>7839</v>
      </c>
      <c r="R13" s="44"/>
      <c r="S13" s="41">
        <v>2009</v>
      </c>
      <c r="T13" s="41"/>
      <c r="U13" s="14">
        <f t="shared" si="1"/>
        <v>8.194905869324472</v>
      </c>
      <c r="V13" s="14">
        <f t="shared" si="1"/>
        <v>12.462006079027361</v>
      </c>
      <c r="W13" s="14">
        <f t="shared" si="1"/>
        <v>7.384615384615387</v>
      </c>
      <c r="X13" s="14">
        <f t="shared" si="1"/>
        <v>12.42937853107344</v>
      </c>
      <c r="Y13" s="14">
        <f t="shared" si="1"/>
        <v>11.209290583186075</v>
      </c>
      <c r="Z13" s="14">
        <f t="shared" si="1"/>
        <v>1.818181818181813</v>
      </c>
      <c r="AA13" s="14">
        <f t="shared" si="1"/>
        <v>-11.111111111111114</v>
      </c>
      <c r="AB13" s="14">
        <f t="shared" si="1"/>
        <v>-3.59408033826638</v>
      </c>
      <c r="AC13" s="14">
        <f t="shared" si="1"/>
        <v>-25.581395348837205</v>
      </c>
      <c r="AD13" s="14">
        <f t="shared" si="1"/>
        <v>-21.42857142857143</v>
      </c>
      <c r="AE13" s="14">
        <f t="shared" si="1"/>
        <v>-24.56140350877193</v>
      </c>
      <c r="AF13" s="14">
        <f t="shared" si="1"/>
        <v>200</v>
      </c>
      <c r="AG13" s="14">
        <f t="shared" si="1"/>
        <v>-66.66666666666667</v>
      </c>
      <c r="AH13" s="14"/>
      <c r="AI13" s="14">
        <f>Q13/Q12*100-100</f>
        <v>8.814547473625751</v>
      </c>
      <c r="AJ13" s="45"/>
      <c r="AK13" s="41">
        <v>2009</v>
      </c>
      <c r="AL13" s="41"/>
      <c r="AM13" s="16">
        <f t="shared" si="2"/>
        <v>222</v>
      </c>
      <c r="AN13" s="16">
        <f t="shared" si="2"/>
        <v>328</v>
      </c>
      <c r="AO13" s="16">
        <f t="shared" si="2"/>
        <v>72</v>
      </c>
      <c r="AP13" s="16">
        <f t="shared" si="2"/>
        <v>44</v>
      </c>
      <c r="AQ13" s="16">
        <f t="shared" si="2"/>
        <v>444</v>
      </c>
      <c r="AR13" s="16">
        <f t="shared" si="2"/>
        <v>5</v>
      </c>
      <c r="AS13" s="16">
        <f t="shared" si="2"/>
        <v>-22</v>
      </c>
      <c r="AT13" s="16">
        <f t="shared" si="2"/>
        <v>-17</v>
      </c>
      <c r="AU13" s="16">
        <f t="shared" si="2"/>
        <v>-11</v>
      </c>
      <c r="AV13" s="16">
        <f t="shared" si="2"/>
        <v>-3</v>
      </c>
      <c r="AW13" s="16">
        <f t="shared" si="2"/>
        <v>-14</v>
      </c>
      <c r="AX13" s="16">
        <f t="shared" si="2"/>
        <v>2</v>
      </c>
      <c r="AY13" s="16">
        <f t="shared" si="2"/>
        <v>-2</v>
      </c>
      <c r="AZ13" s="16"/>
      <c r="BA13" s="16">
        <f>Q13-Q12</f>
        <v>635</v>
      </c>
      <c r="BB13" s="44"/>
      <c r="BC13" s="39">
        <v>2010</v>
      </c>
      <c r="BD13" s="41"/>
      <c r="BE13" s="9">
        <f>C13*100/$C$11</f>
        <v>110.0638377769433</v>
      </c>
      <c r="BF13" s="9">
        <f>D13*100/$D$11</f>
        <v>114.50676982591877</v>
      </c>
      <c r="BG13" s="9">
        <f>E13*100/$E$11</f>
        <v>102.24609375</v>
      </c>
      <c r="BH13" s="9">
        <f>F13*100/$F$11</f>
        <v>110.55555555555556</v>
      </c>
      <c r="BI13" s="9">
        <f>G13*100/$G$11</f>
        <v>110.9851347946586</v>
      </c>
      <c r="BJ13" s="9">
        <f>H13*100/$H$11</f>
        <v>100</v>
      </c>
      <c r="BK13" s="9">
        <f>I13*100/$I$11</f>
        <v>81.10599078341014</v>
      </c>
      <c r="BL13" s="9">
        <f>J13*100/$J$11</f>
        <v>91.75050301810865</v>
      </c>
      <c r="BM13" s="9">
        <f>K13*100/$K$11</f>
        <v>58.18181818181818</v>
      </c>
      <c r="BN13" s="9">
        <f>L13*100/$L$11</f>
        <v>64.70588235294117</v>
      </c>
      <c r="BO13" s="9">
        <f>M13*100/$M$11</f>
        <v>59.72222222222222</v>
      </c>
      <c r="BP13" s="9">
        <f>N13*100/$N$11</f>
        <v>150</v>
      </c>
      <c r="BQ13" s="9">
        <f>O13*100/$O$11</f>
        <v>50</v>
      </c>
      <c r="BR13" s="9"/>
      <c r="BS13" s="9">
        <f>Q13*100/$Q$11</f>
        <v>108.79944482997918</v>
      </c>
      <c r="BT13" s="44"/>
      <c r="BU13" s="39">
        <v>2010</v>
      </c>
      <c r="BV13" s="41"/>
      <c r="BW13" s="14">
        <f>C13/$Q$13*100</f>
        <v>37.38997321086873</v>
      </c>
      <c r="BX13" s="14">
        <f aca="true" t="shared" si="4" ref="BX13:CK13">D13/$Q$13*100</f>
        <v>37.759918356933284</v>
      </c>
      <c r="BY13" s="14">
        <f t="shared" si="4"/>
        <v>13.356295445847685</v>
      </c>
      <c r="BZ13" s="14">
        <f t="shared" si="4"/>
        <v>5.07717821150657</v>
      </c>
      <c r="CA13" s="14">
        <f t="shared" si="4"/>
        <v>56.19339201428753</v>
      </c>
      <c r="CB13" s="14">
        <f t="shared" si="4"/>
        <v>3.571884168899094</v>
      </c>
      <c r="CC13" s="14">
        <f t="shared" si="4"/>
        <v>2.2451843347365736</v>
      </c>
      <c r="CD13" s="14">
        <f t="shared" si="4"/>
        <v>5.817068503635668</v>
      </c>
      <c r="CE13" s="14">
        <f t="shared" si="4"/>
        <v>0.40821533358846795</v>
      </c>
      <c r="CF13" s="14">
        <f t="shared" si="4"/>
        <v>0.14032402092103585</v>
      </c>
      <c r="CG13" s="14">
        <f t="shared" si="4"/>
        <v>0.5485393545095038</v>
      </c>
      <c r="CH13" s="14">
        <f t="shared" si="4"/>
        <v>0.03827018752391887</v>
      </c>
      <c r="CI13" s="14">
        <f t="shared" si="4"/>
        <v>0.012756729174639624</v>
      </c>
      <c r="CJ13" s="14"/>
      <c r="CK13" s="14">
        <f t="shared" si="4"/>
        <v>100</v>
      </c>
    </row>
    <row r="14" spans="1:89" ht="15">
      <c r="A14" s="39">
        <v>2011</v>
      </c>
      <c r="B14" s="41"/>
      <c r="C14" s="16">
        <v>2903</v>
      </c>
      <c r="D14" s="16">
        <v>2717</v>
      </c>
      <c r="E14" s="16">
        <v>1002</v>
      </c>
      <c r="F14" s="16">
        <v>356</v>
      </c>
      <c r="G14" s="16">
        <f>D14+E14+F14</f>
        <v>4075</v>
      </c>
      <c r="H14" s="16">
        <v>259</v>
      </c>
      <c r="I14" s="16">
        <v>164</v>
      </c>
      <c r="J14" s="16">
        <f>H14+I14</f>
        <v>423</v>
      </c>
      <c r="K14" s="16">
        <v>28</v>
      </c>
      <c r="L14" s="16">
        <v>13</v>
      </c>
      <c r="M14" s="16">
        <f>K14+L14</f>
        <v>41</v>
      </c>
      <c r="N14" s="16">
        <v>2</v>
      </c>
      <c r="O14" s="16">
        <v>2</v>
      </c>
      <c r="P14" s="16"/>
      <c r="Q14" s="16">
        <f>C14+G14+J14+M14+N14+O14</f>
        <v>7446</v>
      </c>
      <c r="R14" s="44"/>
      <c r="S14" s="39">
        <v>2010</v>
      </c>
      <c r="T14" s="41"/>
      <c r="U14" s="14">
        <f t="shared" si="1"/>
        <v>-0.9553053565336143</v>
      </c>
      <c r="V14" s="14">
        <f t="shared" si="1"/>
        <v>-8.209459459459453</v>
      </c>
      <c r="W14" s="14">
        <f t="shared" si="1"/>
        <v>-4.297994269340975</v>
      </c>
      <c r="X14" s="14">
        <f t="shared" si="1"/>
        <v>-10.552763819095475</v>
      </c>
      <c r="Y14" s="14">
        <f t="shared" si="1"/>
        <v>-7.491486946651534</v>
      </c>
      <c r="Z14" s="14">
        <f t="shared" si="1"/>
        <v>-7.5</v>
      </c>
      <c r="AA14" s="14">
        <f t="shared" si="1"/>
        <v>-6.818181818181827</v>
      </c>
      <c r="AB14" s="14">
        <f t="shared" si="1"/>
        <v>-7.23684210526315</v>
      </c>
      <c r="AC14" s="14">
        <f t="shared" si="1"/>
        <v>-12.5</v>
      </c>
      <c r="AD14" s="14">
        <f t="shared" si="1"/>
        <v>18.181818181818187</v>
      </c>
      <c r="AE14" s="14">
        <f t="shared" si="1"/>
        <v>-4.6511627906976685</v>
      </c>
      <c r="AF14" s="14">
        <f t="shared" si="1"/>
        <v>-33.33333333333334</v>
      </c>
      <c r="AG14" s="14">
        <f t="shared" si="1"/>
        <v>100</v>
      </c>
      <c r="AH14" s="14"/>
      <c r="AI14" s="14">
        <f>Q14/Q13*100-100</f>
        <v>-5.013394565633362</v>
      </c>
      <c r="AJ14" s="45"/>
      <c r="AK14" s="39">
        <v>2010</v>
      </c>
      <c r="AL14" s="41"/>
      <c r="AM14" s="16">
        <f t="shared" si="2"/>
        <v>-28</v>
      </c>
      <c r="AN14" s="16">
        <f t="shared" si="2"/>
        <v>-243</v>
      </c>
      <c r="AO14" s="16">
        <f t="shared" si="2"/>
        <v>-45</v>
      </c>
      <c r="AP14" s="16">
        <f t="shared" si="2"/>
        <v>-42</v>
      </c>
      <c r="AQ14" s="16">
        <f t="shared" si="2"/>
        <v>-330</v>
      </c>
      <c r="AR14" s="16">
        <f t="shared" si="2"/>
        <v>-21</v>
      </c>
      <c r="AS14" s="16">
        <f t="shared" si="2"/>
        <v>-12</v>
      </c>
      <c r="AT14" s="16">
        <f t="shared" si="2"/>
        <v>-33</v>
      </c>
      <c r="AU14" s="16">
        <f t="shared" si="2"/>
        <v>-4</v>
      </c>
      <c r="AV14" s="16">
        <f t="shared" si="2"/>
        <v>2</v>
      </c>
      <c r="AW14" s="16">
        <f t="shared" si="2"/>
        <v>-2</v>
      </c>
      <c r="AX14" s="16">
        <f t="shared" si="2"/>
        <v>-1</v>
      </c>
      <c r="AY14" s="16">
        <f t="shared" si="2"/>
        <v>1</v>
      </c>
      <c r="AZ14" s="16"/>
      <c r="BA14" s="16">
        <f>Q14-Q13</f>
        <v>-393</v>
      </c>
      <c r="BB14" s="44"/>
      <c r="BC14" s="39">
        <v>2011</v>
      </c>
      <c r="BD14" s="41"/>
      <c r="BE14" s="9">
        <f>C14*100/$C$11</f>
        <v>109.0123920390537</v>
      </c>
      <c r="BF14" s="9">
        <f>D14*100/$D$11</f>
        <v>105.1063829787234</v>
      </c>
      <c r="BG14" s="9">
        <f>E14*100/$E$11</f>
        <v>97.8515625</v>
      </c>
      <c r="BH14" s="9">
        <f>F14*100/$F$11</f>
        <v>98.88888888888889</v>
      </c>
      <c r="BI14" s="9">
        <f>G14*100/$G$11</f>
        <v>102.67069790879314</v>
      </c>
      <c r="BJ14" s="9">
        <f>H14*100/$H$11</f>
        <v>92.5</v>
      </c>
      <c r="BK14" s="9">
        <f>I14*100/$I$11</f>
        <v>75.57603686635944</v>
      </c>
      <c r="BL14" s="9">
        <f>J14*100/$J$11</f>
        <v>85.11066398390342</v>
      </c>
      <c r="BM14" s="9">
        <f>K14*100/$K$11</f>
        <v>50.90909090909091</v>
      </c>
      <c r="BN14" s="9">
        <f>L14*100/$L$11</f>
        <v>76.47058823529412</v>
      </c>
      <c r="BO14" s="9">
        <f>M14*100/$M$11</f>
        <v>56.94444444444444</v>
      </c>
      <c r="BP14" s="9">
        <f>N14*100/$N$11</f>
        <v>100</v>
      </c>
      <c r="BQ14" s="9">
        <f>O14*100/$O$11</f>
        <v>100</v>
      </c>
      <c r="BR14" s="9"/>
      <c r="BS14" s="9">
        <f>Q14*100/$Q$11</f>
        <v>103.34489937543373</v>
      </c>
      <c r="BT14" s="44"/>
      <c r="BU14" s="39">
        <v>2011</v>
      </c>
      <c r="BV14" s="41"/>
      <c r="BW14" s="14">
        <f>C14/$Q$14*100</f>
        <v>38.9873757722267</v>
      </c>
      <c r="BX14" s="14">
        <f aca="true" t="shared" si="5" ref="BX14:CK14">D14/$Q$14*100</f>
        <v>36.489390276658604</v>
      </c>
      <c r="BY14" s="14">
        <f t="shared" si="5"/>
        <v>13.456889605157132</v>
      </c>
      <c r="BZ14" s="14">
        <f t="shared" si="5"/>
        <v>4.78109051839914</v>
      </c>
      <c r="CA14" s="14">
        <f t="shared" si="5"/>
        <v>54.72737040021488</v>
      </c>
      <c r="CB14" s="14">
        <f t="shared" si="5"/>
        <v>3.4783776524308356</v>
      </c>
      <c r="CC14" s="14">
        <f t="shared" si="5"/>
        <v>2.20252484555466</v>
      </c>
      <c r="CD14" s="14">
        <f t="shared" si="5"/>
        <v>5.680902497985495</v>
      </c>
      <c r="CE14" s="14">
        <f t="shared" si="5"/>
        <v>0.37604082728982</v>
      </c>
      <c r="CF14" s="14">
        <f t="shared" si="5"/>
        <v>0.174590384098845</v>
      </c>
      <c r="CG14" s="14">
        <f t="shared" si="5"/>
        <v>0.550631211388665</v>
      </c>
      <c r="CH14" s="14">
        <f t="shared" si="5"/>
        <v>0.026860059092130004</v>
      </c>
      <c r="CI14" s="14">
        <f t="shared" si="5"/>
        <v>0.026860059092130004</v>
      </c>
      <c r="CJ14" s="14"/>
      <c r="CK14" s="14">
        <f t="shared" si="5"/>
        <v>100</v>
      </c>
    </row>
    <row r="15" spans="1:89" ht="15.75" thickBot="1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4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5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4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4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</row>
    <row r="17" spans="1:73" ht="15">
      <c r="A17" s="51" t="s">
        <v>139</v>
      </c>
      <c r="S17" s="51" t="s">
        <v>139</v>
      </c>
      <c r="AK17" s="51" t="s">
        <v>139</v>
      </c>
      <c r="BC17" s="51" t="s">
        <v>139</v>
      </c>
      <c r="BU17" s="51" t="s">
        <v>139</v>
      </c>
    </row>
    <row r="18" spans="1:73" ht="15">
      <c r="A18" s="4" t="s">
        <v>143</v>
      </c>
      <c r="S18" s="4" t="s">
        <v>143</v>
      </c>
      <c r="AK18" s="4" t="s">
        <v>143</v>
      </c>
      <c r="BC18" s="4" t="s">
        <v>143</v>
      </c>
      <c r="BU18" s="4" t="s">
        <v>143</v>
      </c>
    </row>
    <row r="19" spans="1:73" ht="15">
      <c r="A19" s="4" t="s">
        <v>137</v>
      </c>
      <c r="S19" s="4" t="s">
        <v>137</v>
      </c>
      <c r="AK19" s="4" t="s">
        <v>137</v>
      </c>
      <c r="BC19" s="4" t="s">
        <v>137</v>
      </c>
      <c r="BU19" s="4" t="s">
        <v>137</v>
      </c>
    </row>
    <row r="23" ht="15">
      <c r="BC23" s="53" t="s">
        <v>150</v>
      </c>
    </row>
    <row r="24" spans="57:71" ht="15.75">
      <c r="BE24" s="55">
        <f>BE14-BE11</f>
        <v>9.012392039053694</v>
      </c>
      <c r="BF24" s="54">
        <f aca="true" t="shared" si="6" ref="BF24:BS24">BF14-BF11</f>
        <v>5.106382978723403</v>
      </c>
      <c r="BG24" s="54">
        <f t="shared" si="6"/>
        <v>-2.1484375</v>
      </c>
      <c r="BH24" s="54">
        <f t="shared" si="6"/>
        <v>-1.1111111111111143</v>
      </c>
      <c r="BI24" s="55">
        <f t="shared" si="6"/>
        <v>2.6706979087931444</v>
      </c>
      <c r="BJ24" s="54">
        <f t="shared" si="6"/>
        <v>-7.5</v>
      </c>
      <c r="BK24" s="54">
        <f t="shared" si="6"/>
        <v>-24.423963133640555</v>
      </c>
      <c r="BL24" s="55">
        <f t="shared" si="6"/>
        <v>-14.889336016096578</v>
      </c>
      <c r="BM24" s="54">
        <f t="shared" si="6"/>
        <v>-49.09090909090909</v>
      </c>
      <c r="BN24" s="54">
        <f t="shared" si="6"/>
        <v>-23.529411764705884</v>
      </c>
      <c r="BO24" s="55">
        <f t="shared" si="6"/>
        <v>-43.05555555555556</v>
      </c>
      <c r="BP24" s="55">
        <f t="shared" si="6"/>
        <v>0</v>
      </c>
      <c r="BQ24" s="55">
        <f t="shared" si="6"/>
        <v>0</v>
      </c>
      <c r="BR24" s="54">
        <f t="shared" si="6"/>
        <v>0</v>
      </c>
      <c r="BS24" s="55">
        <f t="shared" si="6"/>
        <v>3.3448993754337266</v>
      </c>
    </row>
  </sheetData>
  <printOptions horizontalCentered="1" verticalCentered="1"/>
  <pageMargins left="0.7874015748031497" right="0.7874015748031497" top="0.7874015748031497" bottom="0.7874015748031497" header="0" footer="0"/>
  <pageSetup fitToHeight="1" fitToWidth="1" horizontalDpi="300" verticalDpi="3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24"/>
  <sheetViews>
    <sheetView zoomScale="75" zoomScaleNormal="75" workbookViewId="0" topLeftCell="A1">
      <selection activeCell="A1" sqref="A1"/>
    </sheetView>
  </sheetViews>
  <sheetFormatPr defaultColWidth="11.00390625" defaultRowHeight="15.75"/>
  <cols>
    <col min="1" max="1" width="4.875" style="0" customWidth="1"/>
    <col min="2" max="2" width="1.75390625" style="0" customWidth="1"/>
    <col min="3" max="3" width="10.50390625" style="0" customWidth="1"/>
    <col min="4" max="6" width="7.75390625" style="0" customWidth="1"/>
    <col min="7" max="7" width="14.625" style="0" customWidth="1"/>
    <col min="8" max="9" width="9.625" style="0" customWidth="1"/>
    <col min="10" max="10" width="11.625" style="0" customWidth="1"/>
    <col min="11" max="11" width="9.625" style="0" customWidth="1"/>
    <col min="12" max="12" width="11.625" style="0" customWidth="1"/>
    <col min="13" max="13" width="12.625" style="0" customWidth="1"/>
    <col min="14" max="14" width="13.75390625" style="0" customWidth="1"/>
    <col min="15" max="15" width="14.00390625" style="0" customWidth="1"/>
    <col min="16" max="16" width="1.75390625" style="0" customWidth="1"/>
    <col min="17" max="17" width="12.75390625" style="0" customWidth="1"/>
    <col min="18" max="18" width="1.75390625" style="5" customWidth="1"/>
    <col min="19" max="19" width="4.875" style="0" customWidth="1"/>
    <col min="20" max="20" width="1.75390625" style="0" customWidth="1"/>
    <col min="21" max="21" width="10.50390625" style="0" customWidth="1"/>
    <col min="22" max="24" width="7.75390625" style="0" customWidth="1"/>
    <col min="25" max="25" width="14.625" style="0" customWidth="1"/>
    <col min="26" max="27" width="9.625" style="0" customWidth="1"/>
    <col min="28" max="28" width="11.625" style="0" customWidth="1"/>
    <col min="29" max="29" width="9.625" style="0" customWidth="1"/>
    <col min="30" max="30" width="11.625" style="0" customWidth="1"/>
    <col min="31" max="31" width="12.625" style="0" customWidth="1"/>
    <col min="32" max="32" width="13.75390625" style="0" customWidth="1"/>
    <col min="33" max="33" width="14.00390625" style="0" customWidth="1"/>
    <col min="34" max="34" width="1.75390625" style="0" customWidth="1"/>
    <col min="35" max="35" width="12.75390625" style="0" customWidth="1"/>
    <col min="36" max="36" width="1.75390625" style="6" customWidth="1"/>
    <col min="37" max="37" width="4.875" style="0" customWidth="1"/>
    <col min="38" max="38" width="1.75390625" style="0" customWidth="1"/>
    <col min="39" max="39" width="10.50390625" style="0" customWidth="1"/>
    <col min="40" max="42" width="7.75390625" style="0" customWidth="1"/>
    <col min="43" max="43" width="14.625" style="0" customWidth="1"/>
    <col min="44" max="45" width="9.625" style="0" customWidth="1"/>
    <col min="46" max="46" width="11.625" style="0" customWidth="1"/>
    <col min="47" max="47" width="9.625" style="0" customWidth="1"/>
    <col min="48" max="48" width="11.625" style="0" customWidth="1"/>
    <col min="49" max="49" width="12.625" style="0" customWidth="1"/>
    <col min="50" max="50" width="13.75390625" style="0" customWidth="1"/>
    <col min="51" max="51" width="14.00390625" style="0" customWidth="1"/>
    <col min="52" max="52" width="1.75390625" style="0" customWidth="1"/>
    <col min="53" max="53" width="12.75390625" style="0" customWidth="1"/>
    <col min="54" max="54" width="1.75390625" style="5" customWidth="1"/>
    <col min="55" max="55" width="4.875" style="0" customWidth="1"/>
    <col min="56" max="56" width="1.75390625" style="0" customWidth="1"/>
    <col min="57" max="57" width="10.50390625" style="0" customWidth="1"/>
    <col min="58" max="60" width="7.75390625" style="0" customWidth="1"/>
    <col min="61" max="61" width="14.625" style="0" customWidth="1"/>
    <col min="62" max="63" width="9.625" style="0" customWidth="1"/>
    <col min="64" max="64" width="11.625" style="0" customWidth="1"/>
    <col min="65" max="65" width="9.625" style="0" customWidth="1"/>
    <col min="66" max="66" width="11.625" style="0" customWidth="1"/>
    <col min="67" max="67" width="12.625" style="0" customWidth="1"/>
    <col min="68" max="68" width="13.75390625" style="0" customWidth="1"/>
    <col min="69" max="69" width="14.00390625" style="0" customWidth="1"/>
    <col min="70" max="70" width="1.75390625" style="0" customWidth="1"/>
    <col min="71" max="71" width="12.75390625" style="0" customWidth="1"/>
    <col min="72" max="72" width="1.75390625" style="5" customWidth="1"/>
    <col min="73" max="73" width="4.875" style="0" customWidth="1"/>
    <col min="74" max="74" width="1.75390625" style="0" customWidth="1"/>
    <col min="75" max="75" width="10.50390625" style="0" customWidth="1"/>
    <col min="76" max="78" width="7.75390625" style="0" customWidth="1"/>
    <col min="79" max="79" width="14.625" style="0" customWidth="1"/>
    <col min="80" max="81" width="9.625" style="0" customWidth="1"/>
    <col min="82" max="82" width="11.625" style="0" customWidth="1"/>
    <col min="83" max="83" width="9.625" style="0" customWidth="1"/>
    <col min="84" max="84" width="11.625" style="0" customWidth="1"/>
    <col min="85" max="85" width="12.625" style="0" customWidth="1"/>
    <col min="86" max="86" width="13.75390625" style="0" customWidth="1"/>
    <col min="87" max="87" width="14.00390625" style="0" customWidth="1"/>
    <col min="88" max="88" width="1.75390625" style="0" customWidth="1"/>
    <col min="89" max="89" width="12.75390625" style="0" customWidth="1"/>
    <col min="90" max="90" width="1.75390625" style="5" customWidth="1"/>
  </cols>
  <sheetData>
    <row r="1" spans="1:73" ht="15">
      <c r="A1" t="s">
        <v>66</v>
      </c>
      <c r="S1" t="s">
        <v>67</v>
      </c>
      <c r="AK1" t="s">
        <v>68</v>
      </c>
      <c r="BC1" t="s">
        <v>69</v>
      </c>
      <c r="BU1" t="s">
        <v>70</v>
      </c>
    </row>
    <row r="2" spans="1:73" ht="17.25">
      <c r="A2" s="2" t="s">
        <v>145</v>
      </c>
      <c r="S2" s="2" t="s">
        <v>145</v>
      </c>
      <c r="AK2" s="2" t="s">
        <v>145</v>
      </c>
      <c r="BC2" s="2" t="s">
        <v>145</v>
      </c>
      <c r="BU2" s="2" t="s">
        <v>145</v>
      </c>
    </row>
    <row r="3" spans="19:73" ht="15">
      <c r="S3" s="1" t="s">
        <v>40</v>
      </c>
      <c r="AK3" s="1" t="s">
        <v>42</v>
      </c>
      <c r="BC3" s="1" t="s">
        <v>140</v>
      </c>
      <c r="BU3" s="1" t="s">
        <v>45</v>
      </c>
    </row>
    <row r="4" spans="1:73" ht="15">
      <c r="A4" t="s">
        <v>2</v>
      </c>
      <c r="BC4" t="s">
        <v>2</v>
      </c>
      <c r="BU4" t="s">
        <v>2</v>
      </c>
    </row>
    <row r="5" spans="1:73" ht="15">
      <c r="A5" t="s">
        <v>3</v>
      </c>
      <c r="S5" t="s">
        <v>135</v>
      </c>
      <c r="AK5" t="s">
        <v>136</v>
      </c>
      <c r="BC5" t="s">
        <v>141</v>
      </c>
      <c r="BU5" t="s">
        <v>39</v>
      </c>
    </row>
    <row r="6" ht="15.75" thickBot="1"/>
    <row r="7" spans="1:89" ht="1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8" t="s">
        <v>17</v>
      </c>
      <c r="O7" s="37"/>
      <c r="P7" s="37"/>
      <c r="Q7" s="37"/>
      <c r="R7" s="44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8" t="s">
        <v>17</v>
      </c>
      <c r="AG7" s="37"/>
      <c r="AH7" s="37"/>
      <c r="AI7" s="37"/>
      <c r="AJ7" s="45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8" t="s">
        <v>17</v>
      </c>
      <c r="AY7" s="37"/>
      <c r="AZ7" s="37"/>
      <c r="BA7" s="37"/>
      <c r="BB7" s="44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8" t="s">
        <v>17</v>
      </c>
      <c r="BQ7" s="37"/>
      <c r="BR7" s="37"/>
      <c r="BS7" s="37"/>
      <c r="BT7" s="44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8" t="s">
        <v>17</v>
      </c>
      <c r="CI7" s="37"/>
      <c r="CJ7" s="37"/>
      <c r="CK7" s="37"/>
    </row>
    <row r="8" spans="1:89" ht="15">
      <c r="A8" s="13"/>
      <c r="B8" s="13"/>
      <c r="C8" s="36" t="s">
        <v>4</v>
      </c>
      <c r="D8" s="13"/>
      <c r="E8" s="13"/>
      <c r="F8" s="13"/>
      <c r="G8" s="36" t="s">
        <v>9</v>
      </c>
      <c r="H8" s="13"/>
      <c r="I8" s="13"/>
      <c r="J8" s="36" t="s">
        <v>13</v>
      </c>
      <c r="K8" s="13"/>
      <c r="L8" s="13"/>
      <c r="M8" s="36" t="s">
        <v>15</v>
      </c>
      <c r="N8" s="36" t="s">
        <v>18</v>
      </c>
      <c r="O8" s="36" t="s">
        <v>18</v>
      </c>
      <c r="P8" s="36"/>
      <c r="Q8" s="11" t="s">
        <v>21</v>
      </c>
      <c r="R8" s="44"/>
      <c r="S8" s="13"/>
      <c r="T8" s="13"/>
      <c r="U8" s="36" t="s">
        <v>4</v>
      </c>
      <c r="V8" s="13"/>
      <c r="W8" s="13"/>
      <c r="X8" s="13"/>
      <c r="Y8" s="36" t="s">
        <v>9</v>
      </c>
      <c r="Z8" s="13"/>
      <c r="AA8" s="13"/>
      <c r="AB8" s="36" t="s">
        <v>13</v>
      </c>
      <c r="AC8" s="13"/>
      <c r="AD8" s="13"/>
      <c r="AE8" s="36" t="s">
        <v>15</v>
      </c>
      <c r="AF8" s="36" t="s">
        <v>18</v>
      </c>
      <c r="AG8" s="36" t="s">
        <v>18</v>
      </c>
      <c r="AH8" s="36"/>
      <c r="AI8" s="11" t="s">
        <v>21</v>
      </c>
      <c r="AJ8" s="45"/>
      <c r="AK8" s="13"/>
      <c r="AL8" s="13"/>
      <c r="AM8" s="36" t="s">
        <v>4</v>
      </c>
      <c r="AN8" s="13"/>
      <c r="AO8" s="13"/>
      <c r="AP8" s="13"/>
      <c r="AQ8" s="36" t="s">
        <v>9</v>
      </c>
      <c r="AR8" s="13"/>
      <c r="AS8" s="13"/>
      <c r="AT8" s="36" t="s">
        <v>13</v>
      </c>
      <c r="AU8" s="13"/>
      <c r="AV8" s="13"/>
      <c r="AW8" s="36" t="s">
        <v>15</v>
      </c>
      <c r="AX8" s="36" t="s">
        <v>18</v>
      </c>
      <c r="AY8" s="36" t="s">
        <v>18</v>
      </c>
      <c r="AZ8" s="36"/>
      <c r="BA8" s="11" t="s">
        <v>21</v>
      </c>
      <c r="BB8" s="44"/>
      <c r="BC8" s="13"/>
      <c r="BD8" s="13"/>
      <c r="BE8" s="36" t="s">
        <v>4</v>
      </c>
      <c r="BF8" s="13"/>
      <c r="BG8" s="13"/>
      <c r="BH8" s="13"/>
      <c r="BI8" s="36" t="s">
        <v>9</v>
      </c>
      <c r="BJ8" s="13"/>
      <c r="BK8" s="13"/>
      <c r="BL8" s="36" t="s">
        <v>13</v>
      </c>
      <c r="BM8" s="13"/>
      <c r="BN8" s="13"/>
      <c r="BO8" s="36" t="s">
        <v>15</v>
      </c>
      <c r="BP8" s="36" t="s">
        <v>18</v>
      </c>
      <c r="BQ8" s="36" t="s">
        <v>18</v>
      </c>
      <c r="BR8" s="36"/>
      <c r="BS8" s="11" t="s">
        <v>21</v>
      </c>
      <c r="BT8" s="44"/>
      <c r="BU8" s="13"/>
      <c r="BV8" s="13"/>
      <c r="BW8" s="36" t="s">
        <v>4</v>
      </c>
      <c r="BX8" s="13"/>
      <c r="BY8" s="13"/>
      <c r="BZ8" s="13"/>
      <c r="CA8" s="36" t="s">
        <v>9</v>
      </c>
      <c r="CB8" s="13"/>
      <c r="CC8" s="13"/>
      <c r="CD8" s="36" t="s">
        <v>13</v>
      </c>
      <c r="CE8" s="13"/>
      <c r="CF8" s="13"/>
      <c r="CG8" s="36" t="s">
        <v>15</v>
      </c>
      <c r="CH8" s="36" t="s">
        <v>18</v>
      </c>
      <c r="CI8" s="36" t="s">
        <v>18</v>
      </c>
      <c r="CJ8" s="36"/>
      <c r="CK8" s="11" t="s">
        <v>21</v>
      </c>
    </row>
    <row r="9" spans="1:89" ht="15">
      <c r="A9" s="13"/>
      <c r="B9" s="13"/>
      <c r="C9" s="12" t="s">
        <v>5</v>
      </c>
      <c r="D9" s="10" t="s">
        <v>6</v>
      </c>
      <c r="E9" s="10" t="s">
        <v>7</v>
      </c>
      <c r="F9" s="10" t="s">
        <v>8</v>
      </c>
      <c r="G9" s="12" t="s">
        <v>10</v>
      </c>
      <c r="H9" s="10" t="s">
        <v>11</v>
      </c>
      <c r="I9" s="10" t="s">
        <v>12</v>
      </c>
      <c r="J9" s="12" t="s">
        <v>14</v>
      </c>
      <c r="K9" s="10" t="s">
        <v>22</v>
      </c>
      <c r="L9" s="10" t="s">
        <v>23</v>
      </c>
      <c r="M9" s="12" t="s">
        <v>16</v>
      </c>
      <c r="N9" s="12" t="s">
        <v>19</v>
      </c>
      <c r="O9" s="12" t="s">
        <v>20</v>
      </c>
      <c r="P9" s="12"/>
      <c r="Q9" s="12"/>
      <c r="R9" s="44"/>
      <c r="S9" s="13"/>
      <c r="T9" s="13"/>
      <c r="U9" s="12" t="s">
        <v>5</v>
      </c>
      <c r="V9" s="10" t="s">
        <v>6</v>
      </c>
      <c r="W9" s="10" t="s">
        <v>7</v>
      </c>
      <c r="X9" s="10" t="s">
        <v>8</v>
      </c>
      <c r="Y9" s="12" t="s">
        <v>10</v>
      </c>
      <c r="Z9" s="10" t="s">
        <v>11</v>
      </c>
      <c r="AA9" s="10" t="s">
        <v>12</v>
      </c>
      <c r="AB9" s="12" t="s">
        <v>14</v>
      </c>
      <c r="AC9" s="10" t="s">
        <v>22</v>
      </c>
      <c r="AD9" s="10" t="s">
        <v>23</v>
      </c>
      <c r="AE9" s="12" t="s">
        <v>16</v>
      </c>
      <c r="AF9" s="12" t="s">
        <v>19</v>
      </c>
      <c r="AG9" s="12" t="s">
        <v>20</v>
      </c>
      <c r="AH9" s="12"/>
      <c r="AI9" s="12"/>
      <c r="AJ9" s="45"/>
      <c r="AK9" s="13"/>
      <c r="AL9" s="13"/>
      <c r="AM9" s="12" t="s">
        <v>5</v>
      </c>
      <c r="AN9" s="10" t="s">
        <v>6</v>
      </c>
      <c r="AO9" s="10" t="s">
        <v>7</v>
      </c>
      <c r="AP9" s="10" t="s">
        <v>8</v>
      </c>
      <c r="AQ9" s="12" t="s">
        <v>10</v>
      </c>
      <c r="AR9" s="10" t="s">
        <v>11</v>
      </c>
      <c r="AS9" s="10" t="s">
        <v>12</v>
      </c>
      <c r="AT9" s="12" t="s">
        <v>14</v>
      </c>
      <c r="AU9" s="10" t="s">
        <v>22</v>
      </c>
      <c r="AV9" s="10" t="s">
        <v>23</v>
      </c>
      <c r="AW9" s="12" t="s">
        <v>16</v>
      </c>
      <c r="AX9" s="12" t="s">
        <v>19</v>
      </c>
      <c r="AY9" s="12" t="s">
        <v>20</v>
      </c>
      <c r="AZ9" s="12"/>
      <c r="BA9" s="12"/>
      <c r="BB9" s="44"/>
      <c r="BC9" s="13"/>
      <c r="BD9" s="13"/>
      <c r="BE9" s="12" t="s">
        <v>5</v>
      </c>
      <c r="BF9" s="10" t="s">
        <v>6</v>
      </c>
      <c r="BG9" s="10" t="s">
        <v>7</v>
      </c>
      <c r="BH9" s="10" t="s">
        <v>8</v>
      </c>
      <c r="BI9" s="12" t="s">
        <v>10</v>
      </c>
      <c r="BJ9" s="10" t="s">
        <v>11</v>
      </c>
      <c r="BK9" s="10" t="s">
        <v>12</v>
      </c>
      <c r="BL9" s="12" t="s">
        <v>14</v>
      </c>
      <c r="BM9" s="10" t="s">
        <v>22</v>
      </c>
      <c r="BN9" s="10" t="s">
        <v>23</v>
      </c>
      <c r="BO9" s="12" t="s">
        <v>16</v>
      </c>
      <c r="BP9" s="12" t="s">
        <v>19</v>
      </c>
      <c r="BQ9" s="12" t="s">
        <v>20</v>
      </c>
      <c r="BR9" s="12"/>
      <c r="BS9" s="12"/>
      <c r="BT9" s="44"/>
      <c r="BU9" s="13"/>
      <c r="BV9" s="13"/>
      <c r="BW9" s="12" t="s">
        <v>5</v>
      </c>
      <c r="BX9" s="10" t="s">
        <v>6</v>
      </c>
      <c r="BY9" s="10" t="s">
        <v>7</v>
      </c>
      <c r="BZ9" s="10" t="s">
        <v>8</v>
      </c>
      <c r="CA9" s="12" t="s">
        <v>10</v>
      </c>
      <c r="CB9" s="10" t="s">
        <v>11</v>
      </c>
      <c r="CC9" s="10" t="s">
        <v>12</v>
      </c>
      <c r="CD9" s="12" t="s">
        <v>14</v>
      </c>
      <c r="CE9" s="10" t="s">
        <v>22</v>
      </c>
      <c r="CF9" s="10" t="s">
        <v>23</v>
      </c>
      <c r="CG9" s="12" t="s">
        <v>16</v>
      </c>
      <c r="CH9" s="12" t="s">
        <v>19</v>
      </c>
      <c r="CI9" s="12" t="s">
        <v>20</v>
      </c>
      <c r="CJ9" s="12"/>
      <c r="CK9" s="12"/>
    </row>
    <row r="10" spans="1:89" ht="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44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45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44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44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</row>
    <row r="11" spans="1:89" ht="15">
      <c r="A11" s="39">
        <v>2008</v>
      </c>
      <c r="B11" s="36"/>
      <c r="C11" s="7">
        <v>27162</v>
      </c>
      <c r="D11" s="7">
        <v>24154</v>
      </c>
      <c r="E11" s="7">
        <v>9023</v>
      </c>
      <c r="F11" s="7">
        <v>3592</v>
      </c>
      <c r="G11" s="7">
        <f>D11+E11+F11</f>
        <v>36769</v>
      </c>
      <c r="H11" s="7">
        <v>2676</v>
      </c>
      <c r="I11" s="7">
        <v>1841</v>
      </c>
      <c r="J11" s="7">
        <f>H11+I11</f>
        <v>4517</v>
      </c>
      <c r="K11" s="7">
        <v>520</v>
      </c>
      <c r="L11" s="7">
        <v>177</v>
      </c>
      <c r="M11" s="7">
        <f>K11+L11</f>
        <v>697</v>
      </c>
      <c r="N11" s="7">
        <v>33</v>
      </c>
      <c r="O11" s="7">
        <v>12</v>
      </c>
      <c r="P11" s="7"/>
      <c r="Q11" s="7">
        <f>C11+G11+J11+M11+N11+O11</f>
        <v>69190</v>
      </c>
      <c r="R11" s="44"/>
      <c r="S11" s="13"/>
      <c r="T11" s="36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45"/>
      <c r="AK11" s="47"/>
      <c r="AL11" s="11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4"/>
      <c r="BC11" s="39">
        <v>2008</v>
      </c>
      <c r="BD11" s="36"/>
      <c r="BE11" s="8">
        <v>100</v>
      </c>
      <c r="BF11" s="8">
        <v>100</v>
      </c>
      <c r="BG11" s="8">
        <v>100</v>
      </c>
      <c r="BH11" s="8">
        <v>100</v>
      </c>
      <c r="BI11" s="8">
        <v>100</v>
      </c>
      <c r="BJ11" s="8">
        <v>100</v>
      </c>
      <c r="BK11" s="8">
        <v>100</v>
      </c>
      <c r="BL11" s="8">
        <v>100</v>
      </c>
      <c r="BM11" s="8">
        <v>100</v>
      </c>
      <c r="BN11" s="8">
        <v>100</v>
      </c>
      <c r="BO11" s="8">
        <v>100</v>
      </c>
      <c r="BP11" s="8">
        <v>100</v>
      </c>
      <c r="BQ11" s="8">
        <v>100</v>
      </c>
      <c r="BR11" s="8"/>
      <c r="BS11" s="8">
        <v>100</v>
      </c>
      <c r="BT11" s="44"/>
      <c r="BU11" s="39">
        <v>2008</v>
      </c>
      <c r="BV11" s="36"/>
      <c r="BW11" s="15">
        <f>C11/$Q$11*100</f>
        <v>39.25711808064749</v>
      </c>
      <c r="BX11" s="15">
        <f aca="true" t="shared" si="0" ref="BX11:CK11">D11/$Q$11*100</f>
        <v>34.909669027316085</v>
      </c>
      <c r="BY11" s="15">
        <f t="shared" si="0"/>
        <v>13.040901864431277</v>
      </c>
      <c r="BZ11" s="15">
        <f t="shared" si="0"/>
        <v>5.191501662089897</v>
      </c>
      <c r="CA11" s="15">
        <f t="shared" si="0"/>
        <v>53.14207255383726</v>
      </c>
      <c r="CB11" s="15">
        <f t="shared" si="0"/>
        <v>3.8676109264344563</v>
      </c>
      <c r="CC11" s="15">
        <f t="shared" si="0"/>
        <v>2.660789131377367</v>
      </c>
      <c r="CD11" s="15">
        <f t="shared" si="0"/>
        <v>6.528400057811822</v>
      </c>
      <c r="CE11" s="15">
        <f t="shared" si="0"/>
        <v>0.7515536927301633</v>
      </c>
      <c r="CF11" s="15">
        <f t="shared" si="0"/>
        <v>0.25581731464084406</v>
      </c>
      <c r="CG11" s="15">
        <f t="shared" si="0"/>
        <v>1.0073710073710074</v>
      </c>
      <c r="CH11" s="15">
        <f t="shared" si="0"/>
        <v>0.047694753577106515</v>
      </c>
      <c r="CI11" s="15">
        <f t="shared" si="0"/>
        <v>0.01734354675531146</v>
      </c>
      <c r="CJ11" s="15"/>
      <c r="CK11" s="15">
        <f t="shared" si="0"/>
        <v>100</v>
      </c>
    </row>
    <row r="12" spans="1:89" ht="15">
      <c r="A12" s="41">
        <v>2009</v>
      </c>
      <c r="B12" s="41"/>
      <c r="C12" s="16">
        <v>27647</v>
      </c>
      <c r="D12" s="16">
        <v>23871</v>
      </c>
      <c r="E12" s="16">
        <v>9080</v>
      </c>
      <c r="F12" s="16">
        <v>3487</v>
      </c>
      <c r="G12" s="16">
        <f>D12+E12+F12</f>
        <v>36438</v>
      </c>
      <c r="H12" s="16">
        <v>2646</v>
      </c>
      <c r="I12" s="16">
        <v>1755</v>
      </c>
      <c r="J12" s="16">
        <f>H12+I12</f>
        <v>4401</v>
      </c>
      <c r="K12" s="16">
        <v>475</v>
      </c>
      <c r="L12" s="16">
        <v>156</v>
      </c>
      <c r="M12" s="16">
        <f>K12+L12</f>
        <v>631</v>
      </c>
      <c r="N12" s="16">
        <v>26</v>
      </c>
      <c r="O12" s="16">
        <v>14</v>
      </c>
      <c r="P12" s="16"/>
      <c r="Q12" s="16">
        <f>C12+G12+J12+M12+N12+O12</f>
        <v>69157</v>
      </c>
      <c r="R12" s="44"/>
      <c r="S12" s="39">
        <v>2008</v>
      </c>
      <c r="T12" s="39"/>
      <c r="U12" s="40">
        <f aca="true" t="shared" si="1" ref="U12:AG14">C12/C11*100-100</f>
        <v>1.785582799499295</v>
      </c>
      <c r="V12" s="40">
        <f t="shared" si="1"/>
        <v>-1.1716485882255512</v>
      </c>
      <c r="W12" s="40">
        <f t="shared" si="1"/>
        <v>0.6317189404854133</v>
      </c>
      <c r="X12" s="40">
        <f t="shared" si="1"/>
        <v>-2.9231625835189305</v>
      </c>
      <c r="Y12" s="40">
        <f t="shared" si="1"/>
        <v>-0.9002148549049451</v>
      </c>
      <c r="Z12" s="40">
        <f t="shared" si="1"/>
        <v>-1.1210762331838566</v>
      </c>
      <c r="AA12" s="40">
        <f t="shared" si="1"/>
        <v>-4.671374253123304</v>
      </c>
      <c r="AB12" s="40">
        <f t="shared" si="1"/>
        <v>-2.568076156741199</v>
      </c>
      <c r="AC12" s="40">
        <f t="shared" si="1"/>
        <v>-8.65384615384616</v>
      </c>
      <c r="AD12" s="40">
        <f t="shared" si="1"/>
        <v>-11.864406779661024</v>
      </c>
      <c r="AE12" s="40">
        <f t="shared" si="1"/>
        <v>-9.469153515064562</v>
      </c>
      <c r="AF12" s="40">
        <f t="shared" si="1"/>
        <v>-21.212121212121218</v>
      </c>
      <c r="AG12" s="40">
        <f t="shared" si="1"/>
        <v>16.66666666666667</v>
      </c>
      <c r="AH12" s="40"/>
      <c r="AI12" s="40">
        <f>Q12/Q11*100-100</f>
        <v>-0.04769475357710462</v>
      </c>
      <c r="AJ12" s="45"/>
      <c r="AK12" s="39">
        <v>2008</v>
      </c>
      <c r="AL12" s="39"/>
      <c r="AM12" s="43">
        <f aca="true" t="shared" si="2" ref="AM12:AY14">C12-C11</f>
        <v>485</v>
      </c>
      <c r="AN12" s="43">
        <f t="shared" si="2"/>
        <v>-283</v>
      </c>
      <c r="AO12" s="43">
        <f t="shared" si="2"/>
        <v>57</v>
      </c>
      <c r="AP12" s="43">
        <f t="shared" si="2"/>
        <v>-105</v>
      </c>
      <c r="AQ12" s="43">
        <f t="shared" si="2"/>
        <v>-331</v>
      </c>
      <c r="AR12" s="43">
        <f t="shared" si="2"/>
        <v>-30</v>
      </c>
      <c r="AS12" s="43">
        <f t="shared" si="2"/>
        <v>-86</v>
      </c>
      <c r="AT12" s="43">
        <f t="shared" si="2"/>
        <v>-116</v>
      </c>
      <c r="AU12" s="43">
        <f t="shared" si="2"/>
        <v>-45</v>
      </c>
      <c r="AV12" s="43">
        <f t="shared" si="2"/>
        <v>-21</v>
      </c>
      <c r="AW12" s="43">
        <f t="shared" si="2"/>
        <v>-66</v>
      </c>
      <c r="AX12" s="43">
        <f t="shared" si="2"/>
        <v>-7</v>
      </c>
      <c r="AY12" s="43">
        <f t="shared" si="2"/>
        <v>2</v>
      </c>
      <c r="AZ12" s="43"/>
      <c r="BA12" s="43">
        <f>Q12-Q11</f>
        <v>-33</v>
      </c>
      <c r="BB12" s="44"/>
      <c r="BC12" s="41">
        <v>2009</v>
      </c>
      <c r="BD12" s="41"/>
      <c r="BE12" s="9">
        <f>C12*100/$C$11</f>
        <v>101.7855827994993</v>
      </c>
      <c r="BF12" s="9">
        <f>D12*100/$D$11</f>
        <v>98.82835141177445</v>
      </c>
      <c r="BG12" s="9">
        <f>E12*100/$E$11</f>
        <v>100.63171894048543</v>
      </c>
      <c r="BH12" s="9">
        <f>F12*100/$F$11</f>
        <v>97.07683741648107</v>
      </c>
      <c r="BI12" s="9">
        <f>G12*100/$G$11</f>
        <v>99.09978514509505</v>
      </c>
      <c r="BJ12" s="9">
        <f>H12*100/$H$11</f>
        <v>98.87892376681614</v>
      </c>
      <c r="BK12" s="9">
        <f>I12*100/$I$11</f>
        <v>95.3286257468767</v>
      </c>
      <c r="BL12" s="9">
        <f>J12*100/$J$11</f>
        <v>97.4319238432588</v>
      </c>
      <c r="BM12" s="9">
        <f>K12*100/$K$11</f>
        <v>91.34615384615384</v>
      </c>
      <c r="BN12" s="9">
        <f>L12*100/$L$11</f>
        <v>88.13559322033899</v>
      </c>
      <c r="BO12" s="9">
        <f>M12*100/$M$11</f>
        <v>90.53084648493544</v>
      </c>
      <c r="BP12" s="9">
        <f>N12*100/$N$11</f>
        <v>78.78787878787878</v>
      </c>
      <c r="BQ12" s="9">
        <f>O12*100/$O$11</f>
        <v>116.66666666666667</v>
      </c>
      <c r="BR12" s="9"/>
      <c r="BS12" s="9">
        <f>Q12*100/$Q$11</f>
        <v>99.9523052464229</v>
      </c>
      <c r="BT12" s="44"/>
      <c r="BU12" s="41">
        <v>2009</v>
      </c>
      <c r="BV12" s="41"/>
      <c r="BW12" s="14">
        <f>C12/$Q$12*100</f>
        <v>39.97715343349191</v>
      </c>
      <c r="BX12" s="14">
        <f aca="true" t="shared" si="3" ref="BX12:CK12">D12/$Q$12*100</f>
        <v>34.517113235102734</v>
      </c>
      <c r="BY12" s="14">
        <f t="shared" si="3"/>
        <v>13.12954581604176</v>
      </c>
      <c r="BZ12" s="14">
        <f t="shared" si="3"/>
        <v>5.042150469222205</v>
      </c>
      <c r="CA12" s="14">
        <f t="shared" si="3"/>
        <v>52.688809520366696</v>
      </c>
      <c r="CB12" s="14">
        <f t="shared" si="3"/>
        <v>3.826076897494107</v>
      </c>
      <c r="CC12" s="14">
        <f t="shared" si="3"/>
        <v>2.5377040646644593</v>
      </c>
      <c r="CD12" s="14">
        <f t="shared" si="3"/>
        <v>6.363780962158566</v>
      </c>
      <c r="CE12" s="14">
        <f t="shared" si="3"/>
        <v>0.6868429804647396</v>
      </c>
      <c r="CF12" s="14">
        <f t="shared" si="3"/>
        <v>0.2255736946368408</v>
      </c>
      <c r="CG12" s="14">
        <f t="shared" si="3"/>
        <v>0.9124166751015804</v>
      </c>
      <c r="CH12" s="14">
        <f t="shared" si="3"/>
        <v>0.037595615772806804</v>
      </c>
      <c r="CI12" s="14">
        <f t="shared" si="3"/>
        <v>0.02024379310843443</v>
      </c>
      <c r="CJ12" s="14"/>
      <c r="CK12" s="14">
        <f t="shared" si="3"/>
        <v>100</v>
      </c>
    </row>
    <row r="13" spans="1:89" ht="15">
      <c r="A13" s="39">
        <v>2010</v>
      </c>
      <c r="B13" s="41"/>
      <c r="C13" s="16">
        <v>29229</v>
      </c>
      <c r="D13" s="16">
        <v>25874</v>
      </c>
      <c r="E13" s="16">
        <v>10024</v>
      </c>
      <c r="F13" s="16">
        <v>3843</v>
      </c>
      <c r="G13" s="16">
        <f>D13+E13+F13</f>
        <v>39741</v>
      </c>
      <c r="H13" s="16">
        <v>2733</v>
      </c>
      <c r="I13" s="16">
        <v>1622</v>
      </c>
      <c r="J13" s="16">
        <f>H13+I13</f>
        <v>4355</v>
      </c>
      <c r="K13" s="16">
        <v>409</v>
      </c>
      <c r="L13" s="16">
        <v>140</v>
      </c>
      <c r="M13" s="16">
        <f>K13+L13</f>
        <v>549</v>
      </c>
      <c r="N13" s="16">
        <v>30</v>
      </c>
      <c r="O13" s="16">
        <v>11</v>
      </c>
      <c r="P13" s="16"/>
      <c r="Q13" s="16">
        <f>C13+G13+J13+M13+N13+O13</f>
        <v>73915</v>
      </c>
      <c r="R13" s="44"/>
      <c r="S13" s="41">
        <v>2009</v>
      </c>
      <c r="T13" s="41"/>
      <c r="U13" s="14">
        <f t="shared" si="1"/>
        <v>5.722139834340069</v>
      </c>
      <c r="V13" s="14">
        <f t="shared" si="1"/>
        <v>8.390934606845121</v>
      </c>
      <c r="W13" s="14">
        <f t="shared" si="1"/>
        <v>10.396475770925107</v>
      </c>
      <c r="X13" s="14">
        <f t="shared" si="1"/>
        <v>10.209349010610836</v>
      </c>
      <c r="Y13" s="14">
        <f t="shared" si="1"/>
        <v>9.064712662604975</v>
      </c>
      <c r="Z13" s="14">
        <f t="shared" si="1"/>
        <v>3.2879818594104364</v>
      </c>
      <c r="AA13" s="14">
        <f t="shared" si="1"/>
        <v>-7.578347578347575</v>
      </c>
      <c r="AB13" s="14">
        <f t="shared" si="1"/>
        <v>-1.045216996137242</v>
      </c>
      <c r="AC13" s="14">
        <f t="shared" si="1"/>
        <v>-13.89473684210526</v>
      </c>
      <c r="AD13" s="14">
        <f t="shared" si="1"/>
        <v>-10.256410256410248</v>
      </c>
      <c r="AE13" s="14">
        <f t="shared" si="1"/>
        <v>-12.995245641838352</v>
      </c>
      <c r="AF13" s="14">
        <f t="shared" si="1"/>
        <v>15.384615384615373</v>
      </c>
      <c r="AG13" s="14">
        <f t="shared" si="1"/>
        <v>-21.42857142857143</v>
      </c>
      <c r="AH13" s="14"/>
      <c r="AI13" s="14">
        <f>Q13/Q12*100-100</f>
        <v>6.87999768642365</v>
      </c>
      <c r="AJ13" s="45"/>
      <c r="AK13" s="41">
        <v>2009</v>
      </c>
      <c r="AL13" s="41"/>
      <c r="AM13" s="16">
        <f t="shared" si="2"/>
        <v>1582</v>
      </c>
      <c r="AN13" s="16">
        <f t="shared" si="2"/>
        <v>2003</v>
      </c>
      <c r="AO13" s="16">
        <f t="shared" si="2"/>
        <v>944</v>
      </c>
      <c r="AP13" s="16">
        <f t="shared" si="2"/>
        <v>356</v>
      </c>
      <c r="AQ13" s="16">
        <f t="shared" si="2"/>
        <v>3303</v>
      </c>
      <c r="AR13" s="16">
        <f t="shared" si="2"/>
        <v>87</v>
      </c>
      <c r="AS13" s="16">
        <f t="shared" si="2"/>
        <v>-133</v>
      </c>
      <c r="AT13" s="16">
        <f t="shared" si="2"/>
        <v>-46</v>
      </c>
      <c r="AU13" s="16">
        <f t="shared" si="2"/>
        <v>-66</v>
      </c>
      <c r="AV13" s="16">
        <f t="shared" si="2"/>
        <v>-16</v>
      </c>
      <c r="AW13" s="16">
        <f t="shared" si="2"/>
        <v>-82</v>
      </c>
      <c r="AX13" s="16">
        <f t="shared" si="2"/>
        <v>4</v>
      </c>
      <c r="AY13" s="16">
        <f t="shared" si="2"/>
        <v>-3</v>
      </c>
      <c r="AZ13" s="16"/>
      <c r="BA13" s="16">
        <f>Q13-Q12</f>
        <v>4758</v>
      </c>
      <c r="BB13" s="44"/>
      <c r="BC13" s="39">
        <v>2010</v>
      </c>
      <c r="BD13" s="41"/>
      <c r="BE13" s="9">
        <f>C13*100/$C$11</f>
        <v>107.60989617848465</v>
      </c>
      <c r="BF13" s="9">
        <f>D13*100/$D$11</f>
        <v>107.12097375175955</v>
      </c>
      <c r="BG13" s="9">
        <f>E13*100/$E$11</f>
        <v>111.09387121799845</v>
      </c>
      <c r="BH13" s="9">
        <f>F13*100/$F$11</f>
        <v>106.98775055679288</v>
      </c>
      <c r="BI13" s="9">
        <f>G13*100/$G$11</f>
        <v>108.0828959177568</v>
      </c>
      <c r="BJ13" s="9">
        <f>H13*100/$H$11</f>
        <v>102.13004484304933</v>
      </c>
      <c r="BK13" s="9">
        <f>I13*100/$I$11</f>
        <v>88.10429114611624</v>
      </c>
      <c r="BL13" s="9">
        <f>J13*100/$J$11</f>
        <v>96.41354881558557</v>
      </c>
      <c r="BM13" s="9">
        <f>K13*100/$K$11</f>
        <v>78.65384615384616</v>
      </c>
      <c r="BN13" s="9">
        <f>L13*100/$L$11</f>
        <v>79.09604519774011</v>
      </c>
      <c r="BO13" s="9">
        <f>M13*100/$M$11</f>
        <v>78.7661406025825</v>
      </c>
      <c r="BP13" s="9">
        <f>N13*100/$N$11</f>
        <v>90.9090909090909</v>
      </c>
      <c r="BQ13" s="9">
        <f>O13*100/$O$11</f>
        <v>91.66666666666667</v>
      </c>
      <c r="BR13" s="9"/>
      <c r="BS13" s="9">
        <f>Q13*100/$Q$11</f>
        <v>106.82902153490389</v>
      </c>
      <c r="BT13" s="44"/>
      <c r="BU13" s="39">
        <v>2010</v>
      </c>
      <c r="BV13" s="41"/>
      <c r="BW13" s="14">
        <f>C13/$Q$13*100</f>
        <v>39.54407089224109</v>
      </c>
      <c r="BX13" s="14">
        <f aca="true" t="shared" si="4" ref="BX13:CK13">D13/$Q$13*100</f>
        <v>35.00507339511601</v>
      </c>
      <c r="BY13" s="14">
        <f t="shared" si="4"/>
        <v>13.561523371440169</v>
      </c>
      <c r="BZ13" s="14">
        <f t="shared" si="4"/>
        <v>5.199215314888724</v>
      </c>
      <c r="CA13" s="14">
        <f t="shared" si="4"/>
        <v>53.765812081444906</v>
      </c>
      <c r="CB13" s="14">
        <f t="shared" si="4"/>
        <v>3.69749036054928</v>
      </c>
      <c r="CC13" s="14">
        <f t="shared" si="4"/>
        <v>2.1944125008455657</v>
      </c>
      <c r="CD13" s="14">
        <f t="shared" si="4"/>
        <v>5.891902861394845</v>
      </c>
      <c r="CE13" s="14">
        <f t="shared" si="4"/>
        <v>0.5533382939863356</v>
      </c>
      <c r="CF13" s="14">
        <f t="shared" si="4"/>
        <v>0.1894067509977677</v>
      </c>
      <c r="CG13" s="14">
        <f t="shared" si="4"/>
        <v>0.7427450449841033</v>
      </c>
      <c r="CH13" s="14">
        <f t="shared" si="4"/>
        <v>0.04058716092809308</v>
      </c>
      <c r="CI13" s="14">
        <f t="shared" si="4"/>
        <v>0.014881959006967461</v>
      </c>
      <c r="CJ13" s="14"/>
      <c r="CK13" s="14">
        <f t="shared" si="4"/>
        <v>100</v>
      </c>
    </row>
    <row r="14" spans="1:89" ht="15">
      <c r="A14" s="39">
        <v>2011</v>
      </c>
      <c r="B14" s="41"/>
      <c r="C14" s="16">
        <v>28525</v>
      </c>
      <c r="D14" s="16">
        <v>23462</v>
      </c>
      <c r="E14" s="16">
        <v>9492</v>
      </c>
      <c r="F14" s="16">
        <v>3579</v>
      </c>
      <c r="G14" s="16">
        <f>D14+E14+F14</f>
        <v>36533</v>
      </c>
      <c r="H14" s="16">
        <v>2572</v>
      </c>
      <c r="I14" s="16">
        <v>1541</v>
      </c>
      <c r="J14" s="16">
        <f>H14+I14</f>
        <v>4113</v>
      </c>
      <c r="K14" s="16">
        <v>390</v>
      </c>
      <c r="L14" s="16">
        <v>131</v>
      </c>
      <c r="M14" s="16">
        <f>K14+L14</f>
        <v>521</v>
      </c>
      <c r="N14" s="16">
        <v>28</v>
      </c>
      <c r="O14" s="16">
        <v>9</v>
      </c>
      <c r="P14" s="16"/>
      <c r="Q14" s="16">
        <f>C14+G14+J14+M14+N14+O14</f>
        <v>69729</v>
      </c>
      <c r="R14" s="44"/>
      <c r="S14" s="39">
        <v>2010</v>
      </c>
      <c r="T14" s="41"/>
      <c r="U14" s="14">
        <f t="shared" si="1"/>
        <v>-2.408566834308388</v>
      </c>
      <c r="V14" s="14">
        <f t="shared" si="1"/>
        <v>-9.322099404807915</v>
      </c>
      <c r="W14" s="14">
        <f t="shared" si="1"/>
        <v>-5.307262569832403</v>
      </c>
      <c r="X14" s="14">
        <f t="shared" si="1"/>
        <v>-6.869633099141296</v>
      </c>
      <c r="Y14" s="14">
        <f t="shared" si="1"/>
        <v>-8.07226793487834</v>
      </c>
      <c r="Z14" s="14">
        <f t="shared" si="1"/>
        <v>-5.890962312477129</v>
      </c>
      <c r="AA14" s="14">
        <f t="shared" si="1"/>
        <v>-4.9938347718865685</v>
      </c>
      <c r="AB14" s="14">
        <f t="shared" si="1"/>
        <v>-5.55683122847303</v>
      </c>
      <c r="AC14" s="14">
        <f t="shared" si="1"/>
        <v>-4.645476772616135</v>
      </c>
      <c r="AD14" s="14">
        <f t="shared" si="1"/>
        <v>-6.428571428571431</v>
      </c>
      <c r="AE14" s="14">
        <f t="shared" si="1"/>
        <v>-5.100182149362482</v>
      </c>
      <c r="AF14" s="14">
        <f t="shared" si="1"/>
        <v>-6.666666666666671</v>
      </c>
      <c r="AG14" s="14">
        <f t="shared" si="1"/>
        <v>-18.181818181818173</v>
      </c>
      <c r="AH14" s="14"/>
      <c r="AI14" s="14">
        <f>Q14/Q13*100-100</f>
        <v>-5.663261854833252</v>
      </c>
      <c r="AJ14" s="45"/>
      <c r="AK14" s="39">
        <v>2010</v>
      </c>
      <c r="AL14" s="41"/>
      <c r="AM14" s="16">
        <f t="shared" si="2"/>
        <v>-704</v>
      </c>
      <c r="AN14" s="16">
        <f t="shared" si="2"/>
        <v>-2412</v>
      </c>
      <c r="AO14" s="16">
        <f t="shared" si="2"/>
        <v>-532</v>
      </c>
      <c r="AP14" s="16">
        <f t="shared" si="2"/>
        <v>-264</v>
      </c>
      <c r="AQ14" s="16">
        <f t="shared" si="2"/>
        <v>-3208</v>
      </c>
      <c r="AR14" s="16">
        <f t="shared" si="2"/>
        <v>-161</v>
      </c>
      <c r="AS14" s="16">
        <f t="shared" si="2"/>
        <v>-81</v>
      </c>
      <c r="AT14" s="16">
        <f t="shared" si="2"/>
        <v>-242</v>
      </c>
      <c r="AU14" s="16">
        <f t="shared" si="2"/>
        <v>-19</v>
      </c>
      <c r="AV14" s="16">
        <f t="shared" si="2"/>
        <v>-9</v>
      </c>
      <c r="AW14" s="16">
        <f t="shared" si="2"/>
        <v>-28</v>
      </c>
      <c r="AX14" s="16">
        <f t="shared" si="2"/>
        <v>-2</v>
      </c>
      <c r="AY14" s="16">
        <f t="shared" si="2"/>
        <v>-2</v>
      </c>
      <c r="AZ14" s="16"/>
      <c r="BA14" s="16">
        <f>Q14-Q13</f>
        <v>-4186</v>
      </c>
      <c r="BB14" s="44"/>
      <c r="BC14" s="39">
        <v>2011</v>
      </c>
      <c r="BD14" s="41"/>
      <c r="BE14" s="9">
        <f>C14*100/$C$11</f>
        <v>105.01803990869597</v>
      </c>
      <c r="BF14" s="9">
        <f>D14*100/$D$11</f>
        <v>97.13505009522233</v>
      </c>
      <c r="BG14" s="9">
        <f>E14*100/$E$11</f>
        <v>105.19782777346781</v>
      </c>
      <c r="BH14" s="9">
        <f>F14*100/$F$11</f>
        <v>99.63808463251671</v>
      </c>
      <c r="BI14" s="9">
        <f>G14*100/$G$11</f>
        <v>99.3581549674998</v>
      </c>
      <c r="BJ14" s="9">
        <f>H14*100/$H$11</f>
        <v>96.1136023916293</v>
      </c>
      <c r="BK14" s="9">
        <f>I14*100/$I$11</f>
        <v>83.70450841933732</v>
      </c>
      <c r="BL14" s="9">
        <f>J14*100/$J$11</f>
        <v>91.05601062652202</v>
      </c>
      <c r="BM14" s="9">
        <f>K14*100/$K$11</f>
        <v>75</v>
      </c>
      <c r="BN14" s="9">
        <f>L14*100/$L$11</f>
        <v>74.01129943502825</v>
      </c>
      <c r="BO14" s="9">
        <f>M14*100/$M$11</f>
        <v>74.74892395982783</v>
      </c>
      <c r="BP14" s="9">
        <f>N14*100/$N$11</f>
        <v>84.84848484848484</v>
      </c>
      <c r="BQ14" s="9">
        <f>O14*100/$O$11</f>
        <v>75</v>
      </c>
      <c r="BR14" s="9"/>
      <c r="BS14" s="9">
        <f>Q14*100/$Q$11</f>
        <v>100.77901430842607</v>
      </c>
      <c r="BT14" s="44"/>
      <c r="BU14" s="39">
        <v>2011</v>
      </c>
      <c r="BV14" s="41"/>
      <c r="BW14" s="14">
        <f>C14/$Q$14*100</f>
        <v>40.90837384732321</v>
      </c>
      <c r="BX14" s="14">
        <f aca="true" t="shared" si="5" ref="BX14:CK14">D14/$Q$14*100</f>
        <v>33.64740638758622</v>
      </c>
      <c r="BY14" s="14">
        <f t="shared" si="5"/>
        <v>13.612700598029514</v>
      </c>
      <c r="BZ14" s="14">
        <f t="shared" si="5"/>
        <v>5.132728133201394</v>
      </c>
      <c r="CA14" s="14">
        <f t="shared" si="5"/>
        <v>52.39283511881714</v>
      </c>
      <c r="CB14" s="14">
        <f t="shared" si="5"/>
        <v>3.688565733052245</v>
      </c>
      <c r="CC14" s="14">
        <f t="shared" si="5"/>
        <v>2.209984368053464</v>
      </c>
      <c r="CD14" s="14">
        <f t="shared" si="5"/>
        <v>5.89855010110571</v>
      </c>
      <c r="CE14" s="14">
        <f t="shared" si="5"/>
        <v>0.5593081788065224</v>
      </c>
      <c r="CF14" s="14">
        <f t="shared" si="5"/>
        <v>0.18787018313757547</v>
      </c>
      <c r="CG14" s="14">
        <f t="shared" si="5"/>
        <v>0.7471783619440978</v>
      </c>
      <c r="CH14" s="14">
        <f t="shared" si="5"/>
        <v>0.04015545899123751</v>
      </c>
      <c r="CI14" s="14">
        <f t="shared" si="5"/>
        <v>0.012907111818612056</v>
      </c>
      <c r="CJ14" s="14"/>
      <c r="CK14" s="14">
        <f t="shared" si="5"/>
        <v>100</v>
      </c>
    </row>
    <row r="15" spans="1:89" ht="15.75" thickBot="1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4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5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4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4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</row>
    <row r="17" spans="1:73" ht="15">
      <c r="A17" s="51" t="s">
        <v>139</v>
      </c>
      <c r="S17" s="51" t="s">
        <v>139</v>
      </c>
      <c r="AK17" s="51" t="s">
        <v>139</v>
      </c>
      <c r="BC17" s="51" t="s">
        <v>139</v>
      </c>
      <c r="BU17" s="51" t="s">
        <v>139</v>
      </c>
    </row>
    <row r="18" spans="1:73" ht="15">
      <c r="A18" s="4" t="s">
        <v>143</v>
      </c>
      <c r="S18" s="4" t="s">
        <v>143</v>
      </c>
      <c r="AK18" s="4" t="s">
        <v>143</v>
      </c>
      <c r="BC18" s="4" t="s">
        <v>143</v>
      </c>
      <c r="BU18" s="4" t="s">
        <v>143</v>
      </c>
    </row>
    <row r="19" spans="1:73" ht="15">
      <c r="A19" s="4" t="s">
        <v>137</v>
      </c>
      <c r="S19" s="4" t="s">
        <v>137</v>
      </c>
      <c r="AK19" s="4" t="s">
        <v>137</v>
      </c>
      <c r="BC19" s="4" t="s">
        <v>137</v>
      </c>
      <c r="BU19" s="4" t="s">
        <v>137</v>
      </c>
    </row>
    <row r="23" ht="15">
      <c r="BC23" s="53" t="s">
        <v>150</v>
      </c>
    </row>
    <row r="24" spans="57:71" ht="15.75">
      <c r="BE24" s="55">
        <f>BE14-BE11</f>
        <v>5.018039908695968</v>
      </c>
      <c r="BF24" s="54">
        <f aca="true" t="shared" si="6" ref="BF24:BS24">BF14-BF11</f>
        <v>-2.8649499047776743</v>
      </c>
      <c r="BG24" s="54">
        <f t="shared" si="6"/>
        <v>5.197827773467807</v>
      </c>
      <c r="BH24" s="54">
        <f t="shared" si="6"/>
        <v>-0.36191536748329156</v>
      </c>
      <c r="BI24" s="55">
        <f t="shared" si="6"/>
        <v>-0.6418450325001999</v>
      </c>
      <c r="BJ24" s="54">
        <f t="shared" si="6"/>
        <v>-3.8863976083707</v>
      </c>
      <c r="BK24" s="54">
        <f t="shared" si="6"/>
        <v>-16.295491580662684</v>
      </c>
      <c r="BL24" s="55">
        <f t="shared" si="6"/>
        <v>-8.943989373477976</v>
      </c>
      <c r="BM24" s="54">
        <f t="shared" si="6"/>
        <v>-25</v>
      </c>
      <c r="BN24" s="54">
        <f t="shared" si="6"/>
        <v>-25.98870056497175</v>
      </c>
      <c r="BO24" s="55">
        <f t="shared" si="6"/>
        <v>-25.251076040172165</v>
      </c>
      <c r="BP24" s="55">
        <f t="shared" si="6"/>
        <v>-15.151515151515156</v>
      </c>
      <c r="BQ24" s="55">
        <f t="shared" si="6"/>
        <v>-25</v>
      </c>
      <c r="BR24" s="54">
        <f t="shared" si="6"/>
        <v>0</v>
      </c>
      <c r="BS24" s="55">
        <f t="shared" si="6"/>
        <v>0.7790143084260706</v>
      </c>
    </row>
  </sheetData>
  <printOptions horizontalCentered="1" verticalCentered="1"/>
  <pageMargins left="0.7874015748031497" right="0.7874015748031497" top="0.7874015748031497" bottom="0.7874015748031497" header="0" footer="0"/>
  <pageSetup fitToHeight="1" fitToWidth="1"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24"/>
  <sheetViews>
    <sheetView zoomScale="75" zoomScaleNormal="75" workbookViewId="0" topLeftCell="A1">
      <selection activeCell="A1" sqref="A1"/>
    </sheetView>
  </sheetViews>
  <sheetFormatPr defaultColWidth="11.00390625" defaultRowHeight="15.75"/>
  <cols>
    <col min="1" max="1" width="4.875" style="0" customWidth="1"/>
    <col min="2" max="2" width="1.75390625" style="0" customWidth="1"/>
    <col min="3" max="3" width="10.50390625" style="0" customWidth="1"/>
    <col min="4" max="6" width="7.75390625" style="0" customWidth="1"/>
    <col min="7" max="7" width="14.625" style="0" customWidth="1"/>
    <col min="8" max="9" width="9.625" style="0" customWidth="1"/>
    <col min="10" max="10" width="11.625" style="0" customWidth="1"/>
    <col min="11" max="11" width="9.625" style="0" customWidth="1"/>
    <col min="12" max="12" width="11.625" style="0" customWidth="1"/>
    <col min="13" max="13" width="12.625" style="0" customWidth="1"/>
    <col min="14" max="14" width="13.75390625" style="0" customWidth="1"/>
    <col min="15" max="15" width="14.00390625" style="0" customWidth="1"/>
    <col min="16" max="16" width="1.75390625" style="0" customWidth="1"/>
    <col min="17" max="17" width="12.75390625" style="0" customWidth="1"/>
    <col min="18" max="18" width="1.75390625" style="5" customWidth="1"/>
    <col min="19" max="19" width="4.875" style="0" customWidth="1"/>
    <col min="20" max="20" width="1.75390625" style="0" customWidth="1"/>
    <col min="21" max="21" width="10.50390625" style="0" customWidth="1"/>
    <col min="22" max="24" width="7.75390625" style="0" customWidth="1"/>
    <col min="25" max="25" width="14.625" style="0" customWidth="1"/>
    <col min="26" max="27" width="9.625" style="0" customWidth="1"/>
    <col min="28" max="28" width="11.625" style="0" customWidth="1"/>
    <col min="29" max="29" width="9.625" style="0" customWidth="1"/>
    <col min="30" max="30" width="11.625" style="0" customWidth="1"/>
    <col min="31" max="31" width="12.625" style="0" customWidth="1"/>
    <col min="32" max="32" width="13.75390625" style="0" customWidth="1"/>
    <col min="33" max="33" width="14.00390625" style="0" customWidth="1"/>
    <col min="34" max="34" width="1.75390625" style="0" customWidth="1"/>
    <col min="35" max="35" width="12.75390625" style="0" customWidth="1"/>
    <col min="36" max="36" width="1.75390625" style="6" customWidth="1"/>
    <col min="37" max="37" width="4.875" style="0" customWidth="1"/>
    <col min="38" max="38" width="1.75390625" style="0" customWidth="1"/>
    <col min="39" max="39" width="10.50390625" style="0" customWidth="1"/>
    <col min="40" max="42" width="7.75390625" style="0" customWidth="1"/>
    <col min="43" max="43" width="14.625" style="0" customWidth="1"/>
    <col min="44" max="45" width="9.625" style="0" customWidth="1"/>
    <col min="46" max="46" width="11.625" style="0" customWidth="1"/>
    <col min="47" max="47" width="9.625" style="0" customWidth="1"/>
    <col min="48" max="48" width="11.625" style="0" customWidth="1"/>
    <col min="49" max="49" width="12.625" style="0" customWidth="1"/>
    <col min="50" max="50" width="13.75390625" style="0" customWidth="1"/>
    <col min="51" max="51" width="14.00390625" style="0" customWidth="1"/>
    <col min="52" max="52" width="1.75390625" style="0" customWidth="1"/>
    <col min="53" max="53" width="12.75390625" style="0" customWidth="1"/>
    <col min="54" max="54" width="1.75390625" style="5" customWidth="1"/>
    <col min="55" max="55" width="4.875" style="0" customWidth="1"/>
    <col min="56" max="56" width="1.75390625" style="0" customWidth="1"/>
    <col min="57" max="57" width="10.50390625" style="0" customWidth="1"/>
    <col min="58" max="60" width="7.75390625" style="0" customWidth="1"/>
    <col min="61" max="61" width="14.625" style="0" customWidth="1"/>
    <col min="62" max="63" width="9.625" style="0" customWidth="1"/>
    <col min="64" max="64" width="11.625" style="0" customWidth="1"/>
    <col min="65" max="65" width="9.625" style="0" customWidth="1"/>
    <col min="66" max="66" width="11.625" style="0" customWidth="1"/>
    <col min="67" max="67" width="12.625" style="0" customWidth="1"/>
    <col min="68" max="68" width="13.75390625" style="0" customWidth="1"/>
    <col min="69" max="69" width="14.00390625" style="0" customWidth="1"/>
    <col min="70" max="70" width="1.75390625" style="0" customWidth="1"/>
    <col min="71" max="71" width="12.75390625" style="0" customWidth="1"/>
    <col min="72" max="72" width="1.75390625" style="5" customWidth="1"/>
    <col min="73" max="73" width="4.875" style="0" customWidth="1"/>
    <col min="74" max="74" width="1.75390625" style="0" customWidth="1"/>
    <col min="75" max="75" width="10.50390625" style="0" customWidth="1"/>
    <col min="76" max="78" width="7.75390625" style="0" customWidth="1"/>
    <col min="79" max="79" width="14.625" style="0" customWidth="1"/>
    <col min="80" max="81" width="9.625" style="0" customWidth="1"/>
    <col min="82" max="82" width="11.625" style="0" customWidth="1"/>
    <col min="83" max="83" width="9.625" style="0" customWidth="1"/>
    <col min="84" max="84" width="11.625" style="0" customWidth="1"/>
    <col min="85" max="85" width="12.625" style="0" customWidth="1"/>
    <col min="86" max="86" width="13.75390625" style="0" customWidth="1"/>
    <col min="87" max="87" width="14.00390625" style="0" customWidth="1"/>
    <col min="88" max="88" width="1.75390625" style="0" customWidth="1"/>
    <col min="89" max="89" width="12.75390625" style="0" customWidth="1"/>
    <col min="90" max="90" width="1.75390625" style="5" customWidth="1"/>
  </cols>
  <sheetData>
    <row r="1" spans="1:73" ht="15">
      <c r="A1" t="s">
        <v>71</v>
      </c>
      <c r="S1" t="s">
        <v>72</v>
      </c>
      <c r="AK1" t="s">
        <v>73</v>
      </c>
      <c r="BC1" t="s">
        <v>74</v>
      </c>
      <c r="BU1" t="s">
        <v>75</v>
      </c>
    </row>
    <row r="2" spans="1:73" ht="17.25">
      <c r="A2" s="2" t="s">
        <v>33</v>
      </c>
      <c r="S2" s="2" t="s">
        <v>33</v>
      </c>
      <c r="AK2" s="2" t="s">
        <v>33</v>
      </c>
      <c r="BC2" s="2" t="s">
        <v>33</v>
      </c>
      <c r="BU2" s="2" t="s">
        <v>33</v>
      </c>
    </row>
    <row r="3" spans="19:73" ht="15">
      <c r="S3" s="1" t="s">
        <v>40</v>
      </c>
      <c r="AK3" s="1" t="s">
        <v>42</v>
      </c>
      <c r="BC3" s="1" t="s">
        <v>140</v>
      </c>
      <c r="BU3" s="1" t="s">
        <v>45</v>
      </c>
    </row>
    <row r="4" spans="1:73" ht="15">
      <c r="A4" t="s">
        <v>2</v>
      </c>
      <c r="BC4" t="s">
        <v>2</v>
      </c>
      <c r="BU4" t="s">
        <v>2</v>
      </c>
    </row>
    <row r="5" spans="1:73" ht="15">
      <c r="A5" t="s">
        <v>3</v>
      </c>
      <c r="S5" t="s">
        <v>135</v>
      </c>
      <c r="AK5" t="s">
        <v>136</v>
      </c>
      <c r="BC5" t="s">
        <v>141</v>
      </c>
      <c r="BU5" t="s">
        <v>39</v>
      </c>
    </row>
    <row r="6" ht="15.75" thickBot="1"/>
    <row r="7" spans="1:89" ht="1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8" t="s">
        <v>17</v>
      </c>
      <c r="O7" s="37"/>
      <c r="P7" s="37"/>
      <c r="Q7" s="37"/>
      <c r="R7" s="44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8" t="s">
        <v>17</v>
      </c>
      <c r="AG7" s="37"/>
      <c r="AH7" s="37"/>
      <c r="AI7" s="37"/>
      <c r="AJ7" s="45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8" t="s">
        <v>17</v>
      </c>
      <c r="AY7" s="37"/>
      <c r="AZ7" s="37"/>
      <c r="BA7" s="37"/>
      <c r="BB7" s="44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8" t="s">
        <v>17</v>
      </c>
      <c r="BQ7" s="37"/>
      <c r="BR7" s="37"/>
      <c r="BS7" s="37"/>
      <c r="BT7" s="44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8" t="s">
        <v>17</v>
      </c>
      <c r="CI7" s="37"/>
      <c r="CJ7" s="37"/>
      <c r="CK7" s="37"/>
    </row>
    <row r="8" spans="1:89" ht="15">
      <c r="A8" s="13"/>
      <c r="B8" s="13"/>
      <c r="C8" s="36" t="s">
        <v>4</v>
      </c>
      <c r="D8" s="13"/>
      <c r="E8" s="13"/>
      <c r="F8" s="13"/>
      <c r="G8" s="36" t="s">
        <v>9</v>
      </c>
      <c r="H8" s="13"/>
      <c r="I8" s="13"/>
      <c r="J8" s="36" t="s">
        <v>13</v>
      </c>
      <c r="K8" s="13"/>
      <c r="L8" s="13"/>
      <c r="M8" s="36" t="s">
        <v>15</v>
      </c>
      <c r="N8" s="36" t="s">
        <v>18</v>
      </c>
      <c r="O8" s="36" t="s">
        <v>18</v>
      </c>
      <c r="P8" s="36"/>
      <c r="Q8" s="11" t="s">
        <v>21</v>
      </c>
      <c r="R8" s="44"/>
      <c r="S8" s="13"/>
      <c r="T8" s="13"/>
      <c r="U8" s="36" t="s">
        <v>4</v>
      </c>
      <c r="V8" s="13"/>
      <c r="W8" s="13"/>
      <c r="X8" s="13"/>
      <c r="Y8" s="36" t="s">
        <v>9</v>
      </c>
      <c r="Z8" s="13"/>
      <c r="AA8" s="13"/>
      <c r="AB8" s="36" t="s">
        <v>13</v>
      </c>
      <c r="AC8" s="13"/>
      <c r="AD8" s="13"/>
      <c r="AE8" s="36" t="s">
        <v>15</v>
      </c>
      <c r="AF8" s="36" t="s">
        <v>18</v>
      </c>
      <c r="AG8" s="36" t="s">
        <v>18</v>
      </c>
      <c r="AH8" s="36"/>
      <c r="AI8" s="11" t="s">
        <v>21</v>
      </c>
      <c r="AJ8" s="45"/>
      <c r="AK8" s="13"/>
      <c r="AL8" s="13"/>
      <c r="AM8" s="36" t="s">
        <v>4</v>
      </c>
      <c r="AN8" s="13"/>
      <c r="AO8" s="13"/>
      <c r="AP8" s="13"/>
      <c r="AQ8" s="36" t="s">
        <v>9</v>
      </c>
      <c r="AR8" s="13"/>
      <c r="AS8" s="13"/>
      <c r="AT8" s="36" t="s">
        <v>13</v>
      </c>
      <c r="AU8" s="13"/>
      <c r="AV8" s="13"/>
      <c r="AW8" s="36" t="s">
        <v>15</v>
      </c>
      <c r="AX8" s="36" t="s">
        <v>18</v>
      </c>
      <c r="AY8" s="36" t="s">
        <v>18</v>
      </c>
      <c r="AZ8" s="36"/>
      <c r="BA8" s="11" t="s">
        <v>21</v>
      </c>
      <c r="BB8" s="44"/>
      <c r="BC8" s="13"/>
      <c r="BD8" s="13"/>
      <c r="BE8" s="36" t="s">
        <v>4</v>
      </c>
      <c r="BF8" s="13"/>
      <c r="BG8" s="13"/>
      <c r="BH8" s="13"/>
      <c r="BI8" s="36" t="s">
        <v>9</v>
      </c>
      <c r="BJ8" s="13"/>
      <c r="BK8" s="13"/>
      <c r="BL8" s="36" t="s">
        <v>13</v>
      </c>
      <c r="BM8" s="13"/>
      <c r="BN8" s="13"/>
      <c r="BO8" s="36" t="s">
        <v>15</v>
      </c>
      <c r="BP8" s="36" t="s">
        <v>18</v>
      </c>
      <c r="BQ8" s="36" t="s">
        <v>18</v>
      </c>
      <c r="BR8" s="36"/>
      <c r="BS8" s="11" t="s">
        <v>21</v>
      </c>
      <c r="BT8" s="44"/>
      <c r="BU8" s="13"/>
      <c r="BV8" s="13"/>
      <c r="BW8" s="36" t="s">
        <v>4</v>
      </c>
      <c r="BX8" s="13"/>
      <c r="BY8" s="13"/>
      <c r="BZ8" s="13"/>
      <c r="CA8" s="36" t="s">
        <v>9</v>
      </c>
      <c r="CB8" s="13"/>
      <c r="CC8" s="13"/>
      <c r="CD8" s="36" t="s">
        <v>13</v>
      </c>
      <c r="CE8" s="13"/>
      <c r="CF8" s="13"/>
      <c r="CG8" s="36" t="s">
        <v>15</v>
      </c>
      <c r="CH8" s="36" t="s">
        <v>18</v>
      </c>
      <c r="CI8" s="36" t="s">
        <v>18</v>
      </c>
      <c r="CJ8" s="36"/>
      <c r="CK8" s="11" t="s">
        <v>21</v>
      </c>
    </row>
    <row r="9" spans="1:89" ht="15">
      <c r="A9" s="13"/>
      <c r="B9" s="13"/>
      <c r="C9" s="12" t="s">
        <v>5</v>
      </c>
      <c r="D9" s="10" t="s">
        <v>6</v>
      </c>
      <c r="E9" s="10" t="s">
        <v>7</v>
      </c>
      <c r="F9" s="10" t="s">
        <v>8</v>
      </c>
      <c r="G9" s="12" t="s">
        <v>10</v>
      </c>
      <c r="H9" s="10" t="s">
        <v>11</v>
      </c>
      <c r="I9" s="10" t="s">
        <v>12</v>
      </c>
      <c r="J9" s="12" t="s">
        <v>14</v>
      </c>
      <c r="K9" s="10" t="s">
        <v>22</v>
      </c>
      <c r="L9" s="10" t="s">
        <v>23</v>
      </c>
      <c r="M9" s="12" t="s">
        <v>16</v>
      </c>
      <c r="N9" s="12" t="s">
        <v>19</v>
      </c>
      <c r="O9" s="12" t="s">
        <v>20</v>
      </c>
      <c r="P9" s="12"/>
      <c r="Q9" s="12"/>
      <c r="R9" s="44"/>
      <c r="S9" s="13"/>
      <c r="T9" s="13"/>
      <c r="U9" s="12" t="s">
        <v>5</v>
      </c>
      <c r="V9" s="10" t="s">
        <v>6</v>
      </c>
      <c r="W9" s="10" t="s">
        <v>7</v>
      </c>
      <c r="X9" s="10" t="s">
        <v>8</v>
      </c>
      <c r="Y9" s="12" t="s">
        <v>10</v>
      </c>
      <c r="Z9" s="10" t="s">
        <v>11</v>
      </c>
      <c r="AA9" s="10" t="s">
        <v>12</v>
      </c>
      <c r="AB9" s="12" t="s">
        <v>14</v>
      </c>
      <c r="AC9" s="10" t="s">
        <v>22</v>
      </c>
      <c r="AD9" s="10" t="s">
        <v>23</v>
      </c>
      <c r="AE9" s="12" t="s">
        <v>16</v>
      </c>
      <c r="AF9" s="12" t="s">
        <v>19</v>
      </c>
      <c r="AG9" s="12" t="s">
        <v>20</v>
      </c>
      <c r="AH9" s="12"/>
      <c r="AI9" s="12"/>
      <c r="AJ9" s="45"/>
      <c r="AK9" s="13"/>
      <c r="AL9" s="13"/>
      <c r="AM9" s="12" t="s">
        <v>5</v>
      </c>
      <c r="AN9" s="10" t="s">
        <v>6</v>
      </c>
      <c r="AO9" s="10" t="s">
        <v>7</v>
      </c>
      <c r="AP9" s="10" t="s">
        <v>8</v>
      </c>
      <c r="AQ9" s="12" t="s">
        <v>10</v>
      </c>
      <c r="AR9" s="10" t="s">
        <v>11</v>
      </c>
      <c r="AS9" s="10" t="s">
        <v>12</v>
      </c>
      <c r="AT9" s="12" t="s">
        <v>14</v>
      </c>
      <c r="AU9" s="10" t="s">
        <v>22</v>
      </c>
      <c r="AV9" s="10" t="s">
        <v>23</v>
      </c>
      <c r="AW9" s="12" t="s">
        <v>16</v>
      </c>
      <c r="AX9" s="12" t="s">
        <v>19</v>
      </c>
      <c r="AY9" s="12" t="s">
        <v>20</v>
      </c>
      <c r="AZ9" s="12"/>
      <c r="BA9" s="12"/>
      <c r="BB9" s="44"/>
      <c r="BC9" s="13"/>
      <c r="BD9" s="13"/>
      <c r="BE9" s="12" t="s">
        <v>5</v>
      </c>
      <c r="BF9" s="10" t="s">
        <v>6</v>
      </c>
      <c r="BG9" s="10" t="s">
        <v>7</v>
      </c>
      <c r="BH9" s="10" t="s">
        <v>8</v>
      </c>
      <c r="BI9" s="12" t="s">
        <v>10</v>
      </c>
      <c r="BJ9" s="10" t="s">
        <v>11</v>
      </c>
      <c r="BK9" s="10" t="s">
        <v>12</v>
      </c>
      <c r="BL9" s="12" t="s">
        <v>14</v>
      </c>
      <c r="BM9" s="10" t="s">
        <v>22</v>
      </c>
      <c r="BN9" s="10" t="s">
        <v>23</v>
      </c>
      <c r="BO9" s="12" t="s">
        <v>16</v>
      </c>
      <c r="BP9" s="12" t="s">
        <v>19</v>
      </c>
      <c r="BQ9" s="12" t="s">
        <v>20</v>
      </c>
      <c r="BR9" s="12"/>
      <c r="BS9" s="12"/>
      <c r="BT9" s="44"/>
      <c r="BU9" s="13"/>
      <c r="BV9" s="13"/>
      <c r="BW9" s="12" t="s">
        <v>5</v>
      </c>
      <c r="BX9" s="10" t="s">
        <v>6</v>
      </c>
      <c r="BY9" s="10" t="s">
        <v>7</v>
      </c>
      <c r="BZ9" s="10" t="s">
        <v>8</v>
      </c>
      <c r="CA9" s="12" t="s">
        <v>10</v>
      </c>
      <c r="CB9" s="10" t="s">
        <v>11</v>
      </c>
      <c r="CC9" s="10" t="s">
        <v>12</v>
      </c>
      <c r="CD9" s="12" t="s">
        <v>14</v>
      </c>
      <c r="CE9" s="10" t="s">
        <v>22</v>
      </c>
      <c r="CF9" s="10" t="s">
        <v>23</v>
      </c>
      <c r="CG9" s="12" t="s">
        <v>16</v>
      </c>
      <c r="CH9" s="12" t="s">
        <v>19</v>
      </c>
      <c r="CI9" s="12" t="s">
        <v>20</v>
      </c>
      <c r="CJ9" s="12"/>
      <c r="CK9" s="12"/>
    </row>
    <row r="10" spans="1:89" ht="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44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45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44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44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</row>
    <row r="11" spans="1:89" ht="15">
      <c r="A11" s="39">
        <v>2008</v>
      </c>
      <c r="B11" s="36"/>
      <c r="C11" s="7">
        <v>183859</v>
      </c>
      <c r="D11" s="7">
        <v>110208</v>
      </c>
      <c r="E11" s="7">
        <v>40351</v>
      </c>
      <c r="F11" s="7">
        <v>18440</v>
      </c>
      <c r="G11" s="7">
        <f>D11+E11+F11</f>
        <v>168999</v>
      </c>
      <c r="H11" s="7">
        <v>12967</v>
      </c>
      <c r="I11" s="7">
        <v>7076</v>
      </c>
      <c r="J11" s="7">
        <f>H11+I11</f>
        <v>20043</v>
      </c>
      <c r="K11" s="7">
        <v>1819</v>
      </c>
      <c r="L11" s="7">
        <v>821</v>
      </c>
      <c r="M11" s="7">
        <f>K11+L11</f>
        <v>2640</v>
      </c>
      <c r="N11" s="7">
        <v>420</v>
      </c>
      <c r="O11" s="7">
        <v>132</v>
      </c>
      <c r="P11" s="7"/>
      <c r="Q11" s="7">
        <f>C11+G11+J11+M11+N11+O11</f>
        <v>376093</v>
      </c>
      <c r="R11" s="44"/>
      <c r="S11" s="13"/>
      <c r="T11" s="36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45"/>
      <c r="AK11" s="13"/>
      <c r="AL11" s="36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44"/>
      <c r="BC11" s="39">
        <v>2008</v>
      </c>
      <c r="BD11" s="36"/>
      <c r="BE11" s="8">
        <v>100</v>
      </c>
      <c r="BF11" s="8">
        <v>100</v>
      </c>
      <c r="BG11" s="8">
        <v>100</v>
      </c>
      <c r="BH11" s="8">
        <v>100</v>
      </c>
      <c r="BI11" s="8">
        <v>100</v>
      </c>
      <c r="BJ11" s="8">
        <v>100</v>
      </c>
      <c r="BK11" s="8">
        <v>100</v>
      </c>
      <c r="BL11" s="8">
        <v>100</v>
      </c>
      <c r="BM11" s="8">
        <v>100</v>
      </c>
      <c r="BN11" s="8">
        <v>100</v>
      </c>
      <c r="BO11" s="8">
        <v>100</v>
      </c>
      <c r="BP11" s="8">
        <v>100</v>
      </c>
      <c r="BQ11" s="8">
        <v>100</v>
      </c>
      <c r="BR11" s="8"/>
      <c r="BS11" s="8">
        <v>100</v>
      </c>
      <c r="BT11" s="44"/>
      <c r="BU11" s="39">
        <v>2008</v>
      </c>
      <c r="BV11" s="36"/>
      <c r="BW11" s="15">
        <f>C11/$Q$11*100</f>
        <v>48.886578585615794</v>
      </c>
      <c r="BX11" s="15">
        <f>D11/$Q$11*100</f>
        <v>29.30339038482503</v>
      </c>
      <c r="BY11" s="15">
        <f aca="true" t="shared" si="0" ref="BY11:CK11">E11/$Q$11*100</f>
        <v>10.728995221926493</v>
      </c>
      <c r="BZ11" s="15">
        <f t="shared" si="0"/>
        <v>4.903042598506221</v>
      </c>
      <c r="CA11" s="15">
        <f t="shared" si="0"/>
        <v>44.93542820525774</v>
      </c>
      <c r="CB11" s="15">
        <f t="shared" si="0"/>
        <v>3.4478174281361262</v>
      </c>
      <c r="CC11" s="15">
        <f t="shared" si="0"/>
        <v>1.8814495350883957</v>
      </c>
      <c r="CD11" s="15">
        <f t="shared" si="0"/>
        <v>5.329266963224521</v>
      </c>
      <c r="CE11" s="15">
        <f t="shared" si="0"/>
        <v>0.48365696782444767</v>
      </c>
      <c r="CF11" s="15">
        <f t="shared" si="0"/>
        <v>0.21829707013956653</v>
      </c>
      <c r="CG11" s="15">
        <f t="shared" si="0"/>
        <v>0.7019540379640142</v>
      </c>
      <c r="CH11" s="15">
        <f t="shared" si="0"/>
        <v>0.11167450603972953</v>
      </c>
      <c r="CI11" s="15">
        <f t="shared" si="0"/>
        <v>0.03509770189820071</v>
      </c>
      <c r="CJ11" s="15"/>
      <c r="CK11" s="15">
        <f t="shared" si="0"/>
        <v>100</v>
      </c>
    </row>
    <row r="12" spans="1:89" ht="15">
      <c r="A12" s="41">
        <v>2009</v>
      </c>
      <c r="B12" s="41"/>
      <c r="C12" s="16">
        <v>182705</v>
      </c>
      <c r="D12" s="16">
        <v>105036</v>
      </c>
      <c r="E12" s="16">
        <v>37937</v>
      </c>
      <c r="F12" s="16">
        <v>16795</v>
      </c>
      <c r="G12" s="16">
        <f>D12+E12+F12</f>
        <v>159768</v>
      </c>
      <c r="H12" s="16">
        <v>11416</v>
      </c>
      <c r="I12" s="16">
        <v>6125</v>
      </c>
      <c r="J12" s="16">
        <f>H12+I12</f>
        <v>17541</v>
      </c>
      <c r="K12" s="16">
        <v>1597</v>
      </c>
      <c r="L12" s="16">
        <v>784</v>
      </c>
      <c r="M12" s="16">
        <f>K12+L12</f>
        <v>2381</v>
      </c>
      <c r="N12" s="16">
        <v>322</v>
      </c>
      <c r="O12" s="16">
        <v>127</v>
      </c>
      <c r="P12" s="16"/>
      <c r="Q12" s="16">
        <f>C12+G12+J12+M12+N12+O12</f>
        <v>362844</v>
      </c>
      <c r="R12" s="44"/>
      <c r="S12" s="39">
        <v>2008</v>
      </c>
      <c r="T12" s="39"/>
      <c r="U12" s="40">
        <f aca="true" t="shared" si="1" ref="U12:AG14">C12/C11*100-100</f>
        <v>-0.6276548877128647</v>
      </c>
      <c r="V12" s="40">
        <f t="shared" si="1"/>
        <v>-4.692944250871079</v>
      </c>
      <c r="W12" s="40">
        <f t="shared" si="1"/>
        <v>-5.982503531511</v>
      </c>
      <c r="X12" s="40">
        <f t="shared" si="1"/>
        <v>-8.920824295010846</v>
      </c>
      <c r="Y12" s="40">
        <f t="shared" si="1"/>
        <v>-5.4621624980029395</v>
      </c>
      <c r="Z12" s="40">
        <f t="shared" si="1"/>
        <v>-11.961132104573153</v>
      </c>
      <c r="AA12" s="40">
        <f t="shared" si="1"/>
        <v>-13.439796495195026</v>
      </c>
      <c r="AB12" s="40">
        <f t="shared" si="1"/>
        <v>-12.483161203412664</v>
      </c>
      <c r="AC12" s="40">
        <f t="shared" si="1"/>
        <v>-12.204507971412852</v>
      </c>
      <c r="AD12" s="40">
        <f t="shared" si="1"/>
        <v>-4.506699147381241</v>
      </c>
      <c r="AE12" s="40">
        <f t="shared" si="1"/>
        <v>-9.810606060606062</v>
      </c>
      <c r="AF12" s="40">
        <f t="shared" si="1"/>
        <v>-23.33333333333333</v>
      </c>
      <c r="AG12" s="40">
        <f t="shared" si="1"/>
        <v>-3.787878787878782</v>
      </c>
      <c r="AH12" s="40"/>
      <c r="AI12" s="40">
        <f>Q12/Q11*100-100</f>
        <v>-3.522798882191367</v>
      </c>
      <c r="AJ12" s="45"/>
      <c r="AK12" s="39">
        <v>2008</v>
      </c>
      <c r="AL12" s="39"/>
      <c r="AM12" s="43">
        <f aca="true" t="shared" si="2" ref="AM12:AY14">C12-C11</f>
        <v>-1154</v>
      </c>
      <c r="AN12" s="43">
        <f>D12-D11</f>
        <v>-5172</v>
      </c>
      <c r="AO12" s="43">
        <f t="shared" si="2"/>
        <v>-2414</v>
      </c>
      <c r="AP12" s="43">
        <f t="shared" si="2"/>
        <v>-1645</v>
      </c>
      <c r="AQ12" s="43">
        <f t="shared" si="2"/>
        <v>-9231</v>
      </c>
      <c r="AR12" s="43">
        <f t="shared" si="2"/>
        <v>-1551</v>
      </c>
      <c r="AS12" s="43">
        <f t="shared" si="2"/>
        <v>-951</v>
      </c>
      <c r="AT12" s="43">
        <f t="shared" si="2"/>
        <v>-2502</v>
      </c>
      <c r="AU12" s="43">
        <f t="shared" si="2"/>
        <v>-222</v>
      </c>
      <c r="AV12" s="43">
        <f t="shared" si="2"/>
        <v>-37</v>
      </c>
      <c r="AW12" s="43">
        <f t="shared" si="2"/>
        <v>-259</v>
      </c>
      <c r="AX12" s="43">
        <f t="shared" si="2"/>
        <v>-98</v>
      </c>
      <c r="AY12" s="43">
        <f t="shared" si="2"/>
        <v>-5</v>
      </c>
      <c r="AZ12" s="43"/>
      <c r="BA12" s="43">
        <f>Q12-Q11</f>
        <v>-13249</v>
      </c>
      <c r="BB12" s="44"/>
      <c r="BC12" s="41">
        <v>2009</v>
      </c>
      <c r="BD12" s="41"/>
      <c r="BE12" s="9">
        <f>C12*100/$C$11</f>
        <v>99.37234511228714</v>
      </c>
      <c r="BF12" s="9">
        <f>D12/$D$11*100</f>
        <v>95.30705574912892</v>
      </c>
      <c r="BG12" s="9">
        <f>E12*100/$E$11</f>
        <v>94.01749646848901</v>
      </c>
      <c r="BH12" s="9">
        <f>F12*100/$F$11</f>
        <v>91.07917570498915</v>
      </c>
      <c r="BI12" s="9">
        <f>G12*100/$G$11</f>
        <v>94.53783750199705</v>
      </c>
      <c r="BJ12" s="9">
        <f>H12*100/$H$11</f>
        <v>88.03886789542685</v>
      </c>
      <c r="BK12" s="9">
        <f>I12*100/$I$11</f>
        <v>86.56020350480497</v>
      </c>
      <c r="BL12" s="9">
        <f>J12*100/$J$11</f>
        <v>87.51683879658734</v>
      </c>
      <c r="BM12" s="9">
        <f>K12*100/$K$11</f>
        <v>87.79549202858713</v>
      </c>
      <c r="BN12" s="9">
        <f>L12*100/$L$11</f>
        <v>95.49330085261876</v>
      </c>
      <c r="BO12" s="9">
        <f>M12*100/$M$11</f>
        <v>90.18939393939394</v>
      </c>
      <c r="BP12" s="9">
        <f>N12*100/$N$11</f>
        <v>76.66666666666667</v>
      </c>
      <c r="BQ12" s="9">
        <f>O12*100/$O$11</f>
        <v>96.21212121212122</v>
      </c>
      <c r="BR12" s="9"/>
      <c r="BS12" s="9">
        <f>Q12*100/$Q$11</f>
        <v>96.47720111780863</v>
      </c>
      <c r="BT12" s="44"/>
      <c r="BU12" s="41">
        <v>2009</v>
      </c>
      <c r="BV12" s="41"/>
      <c r="BW12" s="14">
        <f>C12/$Q$12*100</f>
        <v>50.353595484560856</v>
      </c>
      <c r="BX12" s="14">
        <f aca="true" t="shared" si="3" ref="BX12:CK12">D12/$Q$12*100</f>
        <v>28.947977643284716</v>
      </c>
      <c r="BY12" s="14">
        <f t="shared" si="3"/>
        <v>10.455457441765608</v>
      </c>
      <c r="BZ12" s="14">
        <f t="shared" si="3"/>
        <v>4.628710961184421</v>
      </c>
      <c r="CA12" s="14">
        <f t="shared" si="3"/>
        <v>44.03214604623474</v>
      </c>
      <c r="CB12" s="14">
        <f t="shared" si="3"/>
        <v>3.146255691151018</v>
      </c>
      <c r="CC12" s="14">
        <f t="shared" si="3"/>
        <v>1.6880532680711269</v>
      </c>
      <c r="CD12" s="14">
        <f t="shared" si="3"/>
        <v>4.834308959222145</v>
      </c>
      <c r="CE12" s="14">
        <f t="shared" si="3"/>
        <v>0.4401340520995249</v>
      </c>
      <c r="CF12" s="14">
        <f t="shared" si="3"/>
        <v>0.21607081831310423</v>
      </c>
      <c r="CG12" s="14">
        <f t="shared" si="3"/>
        <v>0.6562048704126291</v>
      </c>
      <c r="CH12" s="14">
        <f t="shared" si="3"/>
        <v>0.08874337180716782</v>
      </c>
      <c r="CI12" s="14">
        <f t="shared" si="3"/>
        <v>0.03500126776245439</v>
      </c>
      <c r="CJ12" s="14"/>
      <c r="CK12" s="14">
        <f t="shared" si="3"/>
        <v>100</v>
      </c>
    </row>
    <row r="13" spans="1:89" ht="15">
      <c r="A13" s="39">
        <v>2010</v>
      </c>
      <c r="B13" s="41"/>
      <c r="C13" s="16">
        <v>184038</v>
      </c>
      <c r="D13" s="16">
        <v>100822</v>
      </c>
      <c r="E13" s="16">
        <v>35249</v>
      </c>
      <c r="F13" s="16">
        <v>15179</v>
      </c>
      <c r="G13" s="16">
        <f>D13+E13+F13</f>
        <v>151250</v>
      </c>
      <c r="H13" s="16">
        <v>9466</v>
      </c>
      <c r="I13" s="16">
        <v>5123</v>
      </c>
      <c r="J13" s="16">
        <f>H13+I13</f>
        <v>14589</v>
      </c>
      <c r="K13" s="16">
        <v>1391</v>
      </c>
      <c r="L13" s="16">
        <v>683</v>
      </c>
      <c r="M13" s="16">
        <f>K13+L13</f>
        <v>2074</v>
      </c>
      <c r="N13" s="16">
        <v>298</v>
      </c>
      <c r="O13" s="16">
        <v>117</v>
      </c>
      <c r="P13" s="16"/>
      <c r="Q13" s="16">
        <f>C13+G13+J13+M13+N13+O13</f>
        <v>352366</v>
      </c>
      <c r="R13" s="44"/>
      <c r="S13" s="41">
        <v>2009</v>
      </c>
      <c r="T13" s="41"/>
      <c r="U13" s="14">
        <f t="shared" si="1"/>
        <v>0.7295914178593961</v>
      </c>
      <c r="V13" s="14">
        <f t="shared" si="1"/>
        <v>-4.011957804943066</v>
      </c>
      <c r="W13" s="14">
        <f t="shared" si="1"/>
        <v>-7.08543110947096</v>
      </c>
      <c r="X13" s="14">
        <f t="shared" si="1"/>
        <v>-9.621911283119971</v>
      </c>
      <c r="Y13" s="14">
        <f t="shared" si="1"/>
        <v>-5.331480646938061</v>
      </c>
      <c r="Z13" s="14">
        <f t="shared" si="1"/>
        <v>-17.0812894183602</v>
      </c>
      <c r="AA13" s="14">
        <f t="shared" si="1"/>
        <v>-16.35918367346939</v>
      </c>
      <c r="AB13" s="14">
        <f t="shared" si="1"/>
        <v>-16.829143150333508</v>
      </c>
      <c r="AC13" s="14">
        <f t="shared" si="1"/>
        <v>-12.899185973700682</v>
      </c>
      <c r="AD13" s="14">
        <f t="shared" si="1"/>
        <v>-12.882653061224488</v>
      </c>
      <c r="AE13" s="14">
        <f t="shared" si="1"/>
        <v>-12.893742125157488</v>
      </c>
      <c r="AF13" s="14">
        <f t="shared" si="1"/>
        <v>-7.453416149068332</v>
      </c>
      <c r="AG13" s="14">
        <f t="shared" si="1"/>
        <v>-7.874015748031496</v>
      </c>
      <c r="AH13" s="14"/>
      <c r="AI13" s="14">
        <f>Q13/Q12*100-100</f>
        <v>-2.887742390669274</v>
      </c>
      <c r="AJ13" s="45"/>
      <c r="AK13" s="41">
        <v>2009</v>
      </c>
      <c r="AL13" s="41"/>
      <c r="AM13" s="16">
        <f t="shared" si="2"/>
        <v>1333</v>
      </c>
      <c r="AN13" s="16">
        <f t="shared" si="2"/>
        <v>-4214</v>
      </c>
      <c r="AO13" s="16">
        <f t="shared" si="2"/>
        <v>-2688</v>
      </c>
      <c r="AP13" s="16">
        <f t="shared" si="2"/>
        <v>-1616</v>
      </c>
      <c r="AQ13" s="16">
        <f t="shared" si="2"/>
        <v>-8518</v>
      </c>
      <c r="AR13" s="16">
        <f t="shared" si="2"/>
        <v>-1950</v>
      </c>
      <c r="AS13" s="16">
        <f t="shared" si="2"/>
        <v>-1002</v>
      </c>
      <c r="AT13" s="16">
        <f t="shared" si="2"/>
        <v>-2952</v>
      </c>
      <c r="AU13" s="16">
        <f t="shared" si="2"/>
        <v>-206</v>
      </c>
      <c r="AV13" s="16">
        <f t="shared" si="2"/>
        <v>-101</v>
      </c>
      <c r="AW13" s="16">
        <f t="shared" si="2"/>
        <v>-307</v>
      </c>
      <c r="AX13" s="16">
        <f t="shared" si="2"/>
        <v>-24</v>
      </c>
      <c r="AY13" s="16">
        <f t="shared" si="2"/>
        <v>-10</v>
      </c>
      <c r="AZ13" s="16"/>
      <c r="BA13" s="16">
        <f>Q13-Q12</f>
        <v>-10478</v>
      </c>
      <c r="BB13" s="44"/>
      <c r="BC13" s="39">
        <v>2010</v>
      </c>
      <c r="BD13" s="41"/>
      <c r="BE13" s="9">
        <f>C13*100/$C$11</f>
        <v>100.097357213952</v>
      </c>
      <c r="BF13" s="9">
        <f>D13/$D$11*100</f>
        <v>91.48337688734031</v>
      </c>
      <c r="BG13" s="9">
        <f>E13*100/$E$11</f>
        <v>87.35595152536493</v>
      </c>
      <c r="BH13" s="9">
        <f>F13*100/$F$11</f>
        <v>82.31561822125813</v>
      </c>
      <c r="BI13" s="9">
        <f>G13*100/$G$11</f>
        <v>89.49757099154432</v>
      </c>
      <c r="BJ13" s="9">
        <f>H13*100/$H$11</f>
        <v>73.00069406956119</v>
      </c>
      <c r="BK13" s="9">
        <f>I13*100/$I$11</f>
        <v>72.39966082532504</v>
      </c>
      <c r="BL13" s="9">
        <f>J13*100/$J$11</f>
        <v>72.78850471486304</v>
      </c>
      <c r="BM13" s="9">
        <f>K13*100/$K$11</f>
        <v>76.47058823529412</v>
      </c>
      <c r="BN13" s="9">
        <f>L13*100/$L$11</f>
        <v>83.19123020706455</v>
      </c>
      <c r="BO13" s="9">
        <f>M13*100/$M$11</f>
        <v>78.56060606060606</v>
      </c>
      <c r="BP13" s="9">
        <f>N13*100/$N$11</f>
        <v>70.95238095238095</v>
      </c>
      <c r="BQ13" s="9">
        <f>O13*100/$O$11</f>
        <v>88.63636363636364</v>
      </c>
      <c r="BR13" s="9"/>
      <c r="BS13" s="9">
        <f>Q13*100/$Q$11</f>
        <v>93.69118808379842</v>
      </c>
      <c r="BT13" s="44"/>
      <c r="BU13" s="39">
        <v>2010</v>
      </c>
      <c r="BV13" s="41"/>
      <c r="BW13" s="14">
        <f>C13/$Q$13*100</f>
        <v>52.229216212687945</v>
      </c>
      <c r="BX13" s="14">
        <f aca="true" t="shared" si="4" ref="BX13:CK13">D13/$Q$13*100</f>
        <v>28.612862762014498</v>
      </c>
      <c r="BY13" s="14">
        <f t="shared" si="4"/>
        <v>10.003519068241545</v>
      </c>
      <c r="BZ13" s="14">
        <f t="shared" si="4"/>
        <v>4.3077368418065305</v>
      </c>
      <c r="CA13" s="14">
        <f t="shared" si="4"/>
        <v>42.92411867206257</v>
      </c>
      <c r="CB13" s="14">
        <f t="shared" si="4"/>
        <v>2.6864112882627724</v>
      </c>
      <c r="CC13" s="14">
        <f t="shared" si="4"/>
        <v>1.4538860162444731</v>
      </c>
      <c r="CD13" s="14">
        <f t="shared" si="4"/>
        <v>4.1402973045072455</v>
      </c>
      <c r="CE13" s="14">
        <f t="shared" si="4"/>
        <v>0.39475999387001015</v>
      </c>
      <c r="CF13" s="14">
        <f t="shared" si="4"/>
        <v>0.19383254911086767</v>
      </c>
      <c r="CG13" s="14">
        <f t="shared" si="4"/>
        <v>0.5885925429808778</v>
      </c>
      <c r="CH13" s="14">
        <f t="shared" si="4"/>
        <v>0.08457115612743568</v>
      </c>
      <c r="CI13" s="14">
        <f t="shared" si="4"/>
        <v>0.03320411163392609</v>
      </c>
      <c r="CJ13" s="14"/>
      <c r="CK13" s="14">
        <f t="shared" si="4"/>
        <v>100</v>
      </c>
    </row>
    <row r="14" spans="1:89" ht="15">
      <c r="A14" s="39">
        <v>2011</v>
      </c>
      <c r="B14" s="41"/>
      <c r="C14" s="16">
        <v>188883</v>
      </c>
      <c r="D14" s="16">
        <v>95318</v>
      </c>
      <c r="E14" s="16">
        <v>34479</v>
      </c>
      <c r="F14" s="16">
        <v>14341</v>
      </c>
      <c r="G14" s="16">
        <f>D14+E14+F14</f>
        <v>144138</v>
      </c>
      <c r="H14" s="16">
        <v>8843</v>
      </c>
      <c r="I14" s="16">
        <v>4772</v>
      </c>
      <c r="J14" s="16">
        <f>H14+I14</f>
        <v>13615</v>
      </c>
      <c r="K14" s="16">
        <v>1318</v>
      </c>
      <c r="L14" s="16">
        <v>591</v>
      </c>
      <c r="M14" s="16">
        <f>K14+L14</f>
        <v>1909</v>
      </c>
      <c r="N14" s="16">
        <v>294</v>
      </c>
      <c r="O14" s="16">
        <v>116</v>
      </c>
      <c r="P14" s="16"/>
      <c r="Q14" s="16">
        <f>C14+G14+J14+M14+N14+O14</f>
        <v>348955</v>
      </c>
      <c r="R14" s="44"/>
      <c r="S14" s="39">
        <v>2010</v>
      </c>
      <c r="T14" s="41"/>
      <c r="U14" s="14">
        <f t="shared" si="1"/>
        <v>2.6326084830306797</v>
      </c>
      <c r="V14" s="14">
        <f t="shared" si="1"/>
        <v>-5.4591259844081605</v>
      </c>
      <c r="W14" s="14">
        <f t="shared" si="1"/>
        <v>-2.1844591335924406</v>
      </c>
      <c r="X14" s="14">
        <f t="shared" si="1"/>
        <v>-5.520785295474013</v>
      </c>
      <c r="Y14" s="14">
        <f t="shared" si="1"/>
        <v>-4.702148760330587</v>
      </c>
      <c r="Z14" s="14">
        <f t="shared" si="1"/>
        <v>-6.581449397844921</v>
      </c>
      <c r="AA14" s="14">
        <f t="shared" si="1"/>
        <v>-6.851454226039436</v>
      </c>
      <c r="AB14" s="14">
        <f t="shared" si="1"/>
        <v>-6.6762629378298755</v>
      </c>
      <c r="AC14" s="14">
        <f t="shared" si="1"/>
        <v>-5.248023005032351</v>
      </c>
      <c r="AD14" s="14">
        <f t="shared" si="1"/>
        <v>-13.469985358711568</v>
      </c>
      <c r="AE14" s="14">
        <f t="shared" si="1"/>
        <v>-7.9556412729025965</v>
      </c>
      <c r="AF14" s="14">
        <f t="shared" si="1"/>
        <v>-1.3422818791946298</v>
      </c>
      <c r="AG14" s="14">
        <f t="shared" si="1"/>
        <v>-0.8547008547008517</v>
      </c>
      <c r="AH14" s="14"/>
      <c r="AI14" s="14">
        <f>Q14/Q13*100-100</f>
        <v>-0.9680275622506116</v>
      </c>
      <c r="AJ14" s="45"/>
      <c r="AK14" s="39">
        <v>2010</v>
      </c>
      <c r="AL14" s="41"/>
      <c r="AM14" s="16">
        <f t="shared" si="2"/>
        <v>4845</v>
      </c>
      <c r="AN14" s="16">
        <f t="shared" si="2"/>
        <v>-5504</v>
      </c>
      <c r="AO14" s="16">
        <f t="shared" si="2"/>
        <v>-770</v>
      </c>
      <c r="AP14" s="16">
        <f t="shared" si="2"/>
        <v>-838</v>
      </c>
      <c r="AQ14" s="16">
        <f t="shared" si="2"/>
        <v>-7112</v>
      </c>
      <c r="AR14" s="16">
        <f t="shared" si="2"/>
        <v>-623</v>
      </c>
      <c r="AS14" s="16">
        <f t="shared" si="2"/>
        <v>-351</v>
      </c>
      <c r="AT14" s="16">
        <f t="shared" si="2"/>
        <v>-974</v>
      </c>
      <c r="AU14" s="16">
        <f t="shared" si="2"/>
        <v>-73</v>
      </c>
      <c r="AV14" s="16">
        <f t="shared" si="2"/>
        <v>-92</v>
      </c>
      <c r="AW14" s="16">
        <f t="shared" si="2"/>
        <v>-165</v>
      </c>
      <c r="AX14" s="16">
        <f t="shared" si="2"/>
        <v>-4</v>
      </c>
      <c r="AY14" s="16">
        <f t="shared" si="2"/>
        <v>-1</v>
      </c>
      <c r="AZ14" s="16"/>
      <c r="BA14" s="16">
        <f>Q14-Q13</f>
        <v>-3411</v>
      </c>
      <c r="BB14" s="44"/>
      <c r="BC14" s="39">
        <v>2011</v>
      </c>
      <c r="BD14" s="41"/>
      <c r="BE14" s="9">
        <f>C14*100/$C$11</f>
        <v>102.73252873125601</v>
      </c>
      <c r="BF14" s="9">
        <f>D14/$D$11*100</f>
        <v>86.48918408826945</v>
      </c>
      <c r="BG14" s="9">
        <f>E14*100/$E$11</f>
        <v>85.44769646353251</v>
      </c>
      <c r="BH14" s="9">
        <f>F14*100/$F$11</f>
        <v>77.77114967462039</v>
      </c>
      <c r="BI14" s="9">
        <f>G14*100/$G$11</f>
        <v>85.28926206663945</v>
      </c>
      <c r="BJ14" s="9">
        <f>H14*100/$H$11</f>
        <v>68.19619032929745</v>
      </c>
      <c r="BK14" s="9">
        <f>I14*100/$I$11</f>
        <v>67.4392312040701</v>
      </c>
      <c r="BL14" s="9">
        <f>J14*100/$J$11</f>
        <v>67.92895275158409</v>
      </c>
      <c r="BM14" s="9">
        <f>K14*100/$K$11</f>
        <v>72.45739417262232</v>
      </c>
      <c r="BN14" s="9">
        <f>L14*100/$L$11</f>
        <v>71.98538367844093</v>
      </c>
      <c r="BO14" s="9">
        <f>M14*100/$M$11</f>
        <v>72.31060606060606</v>
      </c>
      <c r="BP14" s="9">
        <f>N14*100/$N$11</f>
        <v>70</v>
      </c>
      <c r="BQ14" s="9">
        <f>O14*100/$O$11</f>
        <v>87.87878787878788</v>
      </c>
      <c r="BR14" s="9"/>
      <c r="BS14" s="9">
        <f>Q14*100/$Q$11</f>
        <v>92.78423155974718</v>
      </c>
      <c r="BT14" s="44"/>
      <c r="BU14" s="39">
        <v>2011</v>
      </c>
      <c r="BV14" s="41"/>
      <c r="BW14" s="14">
        <f>C14/$Q$14*100</f>
        <v>54.12818271696924</v>
      </c>
      <c r="BX14" s="14">
        <f aca="true" t="shared" si="5" ref="BX14:CK14">D14/$Q$14*100</f>
        <v>27.315269877204795</v>
      </c>
      <c r="BY14" s="14">
        <f t="shared" si="5"/>
        <v>9.880643635998911</v>
      </c>
      <c r="BZ14" s="14">
        <f t="shared" si="5"/>
        <v>4.109698958318408</v>
      </c>
      <c r="CA14" s="14">
        <f t="shared" si="5"/>
        <v>41.30561247152212</v>
      </c>
      <c r="CB14" s="14">
        <f t="shared" si="5"/>
        <v>2.534137639523721</v>
      </c>
      <c r="CC14" s="14">
        <f t="shared" si="5"/>
        <v>1.3675115702597755</v>
      </c>
      <c r="CD14" s="14">
        <f t="shared" si="5"/>
        <v>3.9016492097834963</v>
      </c>
      <c r="CE14" s="14">
        <f t="shared" si="5"/>
        <v>0.37769913026034874</v>
      </c>
      <c r="CF14" s="14">
        <f t="shared" si="5"/>
        <v>0.16936281182387414</v>
      </c>
      <c r="CG14" s="14">
        <f t="shared" si="5"/>
        <v>0.5470619420842229</v>
      </c>
      <c r="CH14" s="14">
        <f t="shared" si="5"/>
        <v>0.08425155105959221</v>
      </c>
      <c r="CI14" s="14">
        <f t="shared" si="5"/>
        <v>0.0332421085813357</v>
      </c>
      <c r="CJ14" s="14"/>
      <c r="CK14" s="14">
        <f t="shared" si="5"/>
        <v>100</v>
      </c>
    </row>
    <row r="15" spans="1:89" ht="15.75" thickBot="1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4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5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4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4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</row>
    <row r="17" spans="1:73" ht="15">
      <c r="A17" s="51" t="s">
        <v>139</v>
      </c>
      <c r="S17" s="51" t="s">
        <v>139</v>
      </c>
      <c r="AK17" s="51" t="s">
        <v>139</v>
      </c>
      <c r="BC17" s="51" t="s">
        <v>139</v>
      </c>
      <c r="BU17" s="51" t="s">
        <v>139</v>
      </c>
    </row>
    <row r="18" spans="1:73" ht="15">
      <c r="A18" s="4" t="s">
        <v>137</v>
      </c>
      <c r="S18" s="4" t="s">
        <v>137</v>
      </c>
      <c r="AK18" s="4" t="s">
        <v>137</v>
      </c>
      <c r="BC18" s="4" t="s">
        <v>137</v>
      </c>
      <c r="BU18" s="4" t="s">
        <v>137</v>
      </c>
    </row>
    <row r="23" ht="15">
      <c r="BC23" s="53" t="s">
        <v>150</v>
      </c>
    </row>
    <row r="24" spans="57:71" ht="15.75">
      <c r="BE24" s="55">
        <f>BE14-BE11</f>
        <v>2.7325287312560107</v>
      </c>
      <c r="BF24" s="54">
        <f aca="true" t="shared" si="6" ref="BF24:BS24">BF14-BF11</f>
        <v>-13.510815911730546</v>
      </c>
      <c r="BG24" s="54">
        <f t="shared" si="6"/>
        <v>-14.552303536467491</v>
      </c>
      <c r="BH24" s="54">
        <f t="shared" si="6"/>
        <v>-22.22885032537961</v>
      </c>
      <c r="BI24" s="55">
        <f t="shared" si="6"/>
        <v>-14.710737933360548</v>
      </c>
      <c r="BJ24" s="54">
        <f t="shared" si="6"/>
        <v>-31.80380967070255</v>
      </c>
      <c r="BK24" s="54">
        <f t="shared" si="6"/>
        <v>-32.5607687959299</v>
      </c>
      <c r="BL24" s="55">
        <f t="shared" si="6"/>
        <v>-32.07104724841591</v>
      </c>
      <c r="BM24" s="54">
        <f t="shared" si="6"/>
        <v>-27.542605827377685</v>
      </c>
      <c r="BN24" s="54">
        <f t="shared" si="6"/>
        <v>-28.014616321559075</v>
      </c>
      <c r="BO24" s="55">
        <f t="shared" si="6"/>
        <v>-27.689393939393938</v>
      </c>
      <c r="BP24" s="55">
        <f t="shared" si="6"/>
        <v>-30</v>
      </c>
      <c r="BQ24" s="55">
        <f t="shared" si="6"/>
        <v>-12.121212121212125</v>
      </c>
      <c r="BR24" s="54">
        <f t="shared" si="6"/>
        <v>0</v>
      </c>
      <c r="BS24" s="55">
        <f t="shared" si="6"/>
        <v>-7.215768440252816</v>
      </c>
    </row>
  </sheetData>
  <printOptions horizontalCentered="1" verticalCentered="1"/>
  <pageMargins left="0.7874015748031497" right="0.7874015748031497" top="0.7874015748031497" bottom="0.7874015748031497" header="0" footer="0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24"/>
  <sheetViews>
    <sheetView zoomScale="75" zoomScaleNormal="75" workbookViewId="0" topLeftCell="A1">
      <selection activeCell="A1" sqref="A1"/>
    </sheetView>
  </sheetViews>
  <sheetFormatPr defaultColWidth="11.00390625" defaultRowHeight="15.75"/>
  <cols>
    <col min="1" max="1" width="4.875" style="0" customWidth="1"/>
    <col min="2" max="2" width="1.75390625" style="0" customWidth="1"/>
    <col min="3" max="3" width="10.50390625" style="0" customWidth="1"/>
    <col min="4" max="6" width="7.75390625" style="0" customWidth="1"/>
    <col min="7" max="7" width="14.625" style="0" customWidth="1"/>
    <col min="8" max="9" width="9.625" style="0" customWidth="1"/>
    <col min="10" max="10" width="11.625" style="0" customWidth="1"/>
    <col min="11" max="11" width="9.625" style="0" customWidth="1"/>
    <col min="12" max="12" width="11.625" style="0" customWidth="1"/>
    <col min="13" max="13" width="12.625" style="0" customWidth="1"/>
    <col min="14" max="14" width="13.75390625" style="0" customWidth="1"/>
    <col min="15" max="15" width="14.00390625" style="0" customWidth="1"/>
    <col min="16" max="16" width="1.75390625" style="0" customWidth="1"/>
    <col min="17" max="17" width="12.75390625" style="0" customWidth="1"/>
    <col min="18" max="18" width="1.75390625" style="5" customWidth="1"/>
    <col min="19" max="19" width="4.875" style="0" customWidth="1"/>
    <col min="20" max="20" width="1.75390625" style="0" customWidth="1"/>
    <col min="21" max="21" width="10.50390625" style="0" customWidth="1"/>
    <col min="22" max="24" width="7.75390625" style="0" customWidth="1"/>
    <col min="25" max="25" width="14.625" style="0" customWidth="1"/>
    <col min="26" max="27" width="9.625" style="0" customWidth="1"/>
    <col min="28" max="28" width="11.625" style="0" customWidth="1"/>
    <col min="29" max="29" width="9.625" style="0" customWidth="1"/>
    <col min="30" max="30" width="11.625" style="0" customWidth="1"/>
    <col min="31" max="31" width="12.625" style="0" customWidth="1"/>
    <col min="32" max="32" width="13.75390625" style="0" customWidth="1"/>
    <col min="33" max="33" width="14.00390625" style="0" customWidth="1"/>
    <col min="34" max="34" width="1.75390625" style="0" customWidth="1"/>
    <col min="35" max="35" width="12.75390625" style="0" customWidth="1"/>
    <col min="36" max="36" width="1.75390625" style="6" customWidth="1"/>
    <col min="37" max="37" width="4.875" style="0" customWidth="1"/>
    <col min="38" max="38" width="1.75390625" style="0" customWidth="1"/>
    <col min="39" max="39" width="10.50390625" style="0" customWidth="1"/>
    <col min="40" max="42" width="7.75390625" style="0" customWidth="1"/>
    <col min="43" max="43" width="14.625" style="0" customWidth="1"/>
    <col min="44" max="45" width="9.625" style="0" customWidth="1"/>
    <col min="46" max="46" width="11.625" style="0" customWidth="1"/>
    <col min="47" max="47" width="9.625" style="0" customWidth="1"/>
    <col min="48" max="48" width="11.625" style="0" customWidth="1"/>
    <col min="49" max="49" width="12.625" style="0" customWidth="1"/>
    <col min="50" max="50" width="13.75390625" style="0" customWidth="1"/>
    <col min="51" max="51" width="14.00390625" style="0" customWidth="1"/>
    <col min="52" max="52" width="1.75390625" style="0" customWidth="1"/>
    <col min="53" max="53" width="12.75390625" style="0" customWidth="1"/>
    <col min="54" max="54" width="1.75390625" style="5" customWidth="1"/>
    <col min="55" max="55" width="4.875" style="0" customWidth="1"/>
    <col min="56" max="56" width="1.75390625" style="0" customWidth="1"/>
    <col min="57" max="57" width="10.50390625" style="0" customWidth="1"/>
    <col min="58" max="60" width="7.75390625" style="0" customWidth="1"/>
    <col min="61" max="61" width="14.625" style="0" customWidth="1"/>
    <col min="62" max="63" width="9.625" style="0" customWidth="1"/>
    <col min="64" max="64" width="11.625" style="0" customWidth="1"/>
    <col min="65" max="65" width="9.625" style="0" customWidth="1"/>
    <col min="66" max="66" width="11.625" style="0" customWidth="1"/>
    <col min="67" max="67" width="12.625" style="0" customWidth="1"/>
    <col min="68" max="68" width="13.75390625" style="0" customWidth="1"/>
    <col min="69" max="69" width="14.00390625" style="0" customWidth="1"/>
    <col min="70" max="70" width="1.75390625" style="0" customWidth="1"/>
    <col min="71" max="71" width="12.75390625" style="0" customWidth="1"/>
    <col min="72" max="72" width="1.75390625" style="5" customWidth="1"/>
    <col min="73" max="73" width="4.875" style="0" customWidth="1"/>
    <col min="74" max="74" width="1.75390625" style="0" customWidth="1"/>
    <col min="75" max="75" width="10.50390625" style="0" customWidth="1"/>
    <col min="76" max="78" width="7.75390625" style="0" customWidth="1"/>
    <col min="79" max="79" width="14.625" style="0" customWidth="1"/>
    <col min="80" max="81" width="9.625" style="0" customWidth="1"/>
    <col min="82" max="82" width="11.625" style="0" customWidth="1"/>
    <col min="83" max="83" width="9.625" style="0" customWidth="1"/>
    <col min="84" max="84" width="11.625" style="0" customWidth="1"/>
    <col min="85" max="85" width="12.625" style="0" customWidth="1"/>
    <col min="86" max="86" width="13.75390625" style="0" customWidth="1"/>
    <col min="87" max="87" width="14.00390625" style="0" customWidth="1"/>
    <col min="88" max="88" width="1.75390625" style="0" customWidth="1"/>
    <col min="89" max="89" width="12.75390625" style="0" customWidth="1"/>
    <col min="90" max="90" width="1.75390625" style="5" customWidth="1"/>
  </cols>
  <sheetData>
    <row r="1" spans="1:73" ht="15">
      <c r="A1" t="s">
        <v>76</v>
      </c>
      <c r="S1" t="s">
        <v>77</v>
      </c>
      <c r="AK1" t="s">
        <v>78</v>
      </c>
      <c r="BC1" t="s">
        <v>79</v>
      </c>
      <c r="BU1" t="s">
        <v>80</v>
      </c>
    </row>
    <row r="2" spans="1:73" ht="17.25">
      <c r="A2" s="2" t="s">
        <v>34</v>
      </c>
      <c r="S2" s="2" t="s">
        <v>34</v>
      </c>
      <c r="AK2" s="2" t="s">
        <v>34</v>
      </c>
      <c r="BC2" s="2" t="s">
        <v>34</v>
      </c>
      <c r="BU2" s="2" t="s">
        <v>34</v>
      </c>
    </row>
    <row r="3" spans="19:73" ht="15">
      <c r="S3" s="1" t="s">
        <v>40</v>
      </c>
      <c r="AK3" s="1" t="s">
        <v>42</v>
      </c>
      <c r="BC3" s="1" t="s">
        <v>140</v>
      </c>
      <c r="BU3" s="1" t="s">
        <v>45</v>
      </c>
    </row>
    <row r="4" spans="1:73" ht="15">
      <c r="A4" t="s">
        <v>2</v>
      </c>
      <c r="BC4" t="s">
        <v>2</v>
      </c>
      <c r="BU4" t="s">
        <v>2</v>
      </c>
    </row>
    <row r="5" spans="1:73" ht="15">
      <c r="A5" t="s">
        <v>3</v>
      </c>
      <c r="S5" t="s">
        <v>135</v>
      </c>
      <c r="AK5" t="s">
        <v>136</v>
      </c>
      <c r="BC5" t="s">
        <v>141</v>
      </c>
      <c r="BU5" t="s">
        <v>39</v>
      </c>
    </row>
    <row r="6" ht="15.75" thickBot="1"/>
    <row r="7" spans="1:90" ht="1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8" t="s">
        <v>17</v>
      </c>
      <c r="O7" s="37"/>
      <c r="P7" s="37"/>
      <c r="Q7" s="37"/>
      <c r="R7" s="44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8" t="s">
        <v>17</v>
      </c>
      <c r="AG7" s="37"/>
      <c r="AH7" s="37"/>
      <c r="AI7" s="37"/>
      <c r="AJ7" s="45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8" t="s">
        <v>17</v>
      </c>
      <c r="AY7" s="37"/>
      <c r="AZ7" s="37"/>
      <c r="BA7" s="37"/>
      <c r="BB7" s="44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8" t="s">
        <v>17</v>
      </c>
      <c r="BQ7" s="37"/>
      <c r="BR7" s="37"/>
      <c r="BS7" s="37"/>
      <c r="BT7" s="44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8" t="s">
        <v>17</v>
      </c>
      <c r="CI7" s="37"/>
      <c r="CJ7" s="37"/>
      <c r="CK7" s="37"/>
      <c r="CL7" s="44"/>
    </row>
    <row r="8" spans="1:90" ht="15">
      <c r="A8" s="13"/>
      <c r="B8" s="13"/>
      <c r="C8" s="36" t="s">
        <v>4</v>
      </c>
      <c r="D8" s="13"/>
      <c r="E8" s="13"/>
      <c r="F8" s="13"/>
      <c r="G8" s="36" t="s">
        <v>9</v>
      </c>
      <c r="H8" s="13"/>
      <c r="I8" s="13"/>
      <c r="J8" s="36" t="s">
        <v>13</v>
      </c>
      <c r="K8" s="13"/>
      <c r="L8" s="13"/>
      <c r="M8" s="36" t="s">
        <v>15</v>
      </c>
      <c r="N8" s="36" t="s">
        <v>18</v>
      </c>
      <c r="O8" s="36" t="s">
        <v>18</v>
      </c>
      <c r="P8" s="36"/>
      <c r="Q8" s="11" t="s">
        <v>21</v>
      </c>
      <c r="R8" s="44"/>
      <c r="S8" s="13"/>
      <c r="T8" s="13"/>
      <c r="U8" s="36" t="s">
        <v>4</v>
      </c>
      <c r="V8" s="13"/>
      <c r="W8" s="13"/>
      <c r="X8" s="13"/>
      <c r="Y8" s="36" t="s">
        <v>9</v>
      </c>
      <c r="Z8" s="13"/>
      <c r="AA8" s="13"/>
      <c r="AB8" s="36" t="s">
        <v>13</v>
      </c>
      <c r="AC8" s="13"/>
      <c r="AD8" s="13"/>
      <c r="AE8" s="36" t="s">
        <v>15</v>
      </c>
      <c r="AF8" s="36" t="s">
        <v>18</v>
      </c>
      <c r="AG8" s="36" t="s">
        <v>18</v>
      </c>
      <c r="AH8" s="36"/>
      <c r="AI8" s="11" t="s">
        <v>21</v>
      </c>
      <c r="AJ8" s="45"/>
      <c r="AK8" s="13"/>
      <c r="AL8" s="13"/>
      <c r="AM8" s="36" t="s">
        <v>4</v>
      </c>
      <c r="AN8" s="13"/>
      <c r="AO8" s="13"/>
      <c r="AP8" s="13"/>
      <c r="AQ8" s="36" t="s">
        <v>9</v>
      </c>
      <c r="AR8" s="13"/>
      <c r="AS8" s="13"/>
      <c r="AT8" s="36" t="s">
        <v>13</v>
      </c>
      <c r="AU8" s="13"/>
      <c r="AV8" s="13"/>
      <c r="AW8" s="36" t="s">
        <v>15</v>
      </c>
      <c r="AX8" s="36" t="s">
        <v>18</v>
      </c>
      <c r="AY8" s="36" t="s">
        <v>18</v>
      </c>
      <c r="AZ8" s="36"/>
      <c r="BA8" s="11" t="s">
        <v>21</v>
      </c>
      <c r="BB8" s="44"/>
      <c r="BC8" s="13"/>
      <c r="BD8" s="13"/>
      <c r="BE8" s="36" t="s">
        <v>4</v>
      </c>
      <c r="BF8" s="13"/>
      <c r="BG8" s="13"/>
      <c r="BH8" s="13"/>
      <c r="BI8" s="36" t="s">
        <v>9</v>
      </c>
      <c r="BJ8" s="13"/>
      <c r="BK8" s="13"/>
      <c r="BL8" s="36" t="s">
        <v>13</v>
      </c>
      <c r="BM8" s="13"/>
      <c r="BN8" s="13"/>
      <c r="BO8" s="36" t="s">
        <v>15</v>
      </c>
      <c r="BP8" s="36" t="s">
        <v>18</v>
      </c>
      <c r="BQ8" s="36" t="s">
        <v>18</v>
      </c>
      <c r="BR8" s="36"/>
      <c r="BS8" s="11" t="s">
        <v>21</v>
      </c>
      <c r="BT8" s="44"/>
      <c r="BU8" s="13"/>
      <c r="BV8" s="13"/>
      <c r="BW8" s="36" t="s">
        <v>4</v>
      </c>
      <c r="BX8" s="13"/>
      <c r="BY8" s="13"/>
      <c r="BZ8" s="13"/>
      <c r="CA8" s="36" t="s">
        <v>9</v>
      </c>
      <c r="CB8" s="13"/>
      <c r="CC8" s="13"/>
      <c r="CD8" s="36" t="s">
        <v>13</v>
      </c>
      <c r="CE8" s="13"/>
      <c r="CF8" s="13"/>
      <c r="CG8" s="36" t="s">
        <v>15</v>
      </c>
      <c r="CH8" s="36" t="s">
        <v>18</v>
      </c>
      <c r="CI8" s="36" t="s">
        <v>18</v>
      </c>
      <c r="CJ8" s="36"/>
      <c r="CK8" s="11" t="s">
        <v>21</v>
      </c>
      <c r="CL8" s="44"/>
    </row>
    <row r="9" spans="1:90" ht="15">
      <c r="A9" s="13"/>
      <c r="B9" s="13"/>
      <c r="C9" s="12" t="s">
        <v>5</v>
      </c>
      <c r="D9" s="10" t="s">
        <v>6</v>
      </c>
      <c r="E9" s="10" t="s">
        <v>7</v>
      </c>
      <c r="F9" s="10" t="s">
        <v>8</v>
      </c>
      <c r="G9" s="12" t="s">
        <v>10</v>
      </c>
      <c r="H9" s="10" t="s">
        <v>11</v>
      </c>
      <c r="I9" s="10" t="s">
        <v>12</v>
      </c>
      <c r="J9" s="12" t="s">
        <v>14</v>
      </c>
      <c r="K9" s="10" t="s">
        <v>22</v>
      </c>
      <c r="L9" s="10" t="s">
        <v>23</v>
      </c>
      <c r="M9" s="12" t="s">
        <v>16</v>
      </c>
      <c r="N9" s="12" t="s">
        <v>19</v>
      </c>
      <c r="O9" s="12" t="s">
        <v>20</v>
      </c>
      <c r="P9" s="12"/>
      <c r="Q9" s="12"/>
      <c r="R9" s="44"/>
      <c r="S9" s="13"/>
      <c r="T9" s="13"/>
      <c r="U9" s="12" t="s">
        <v>5</v>
      </c>
      <c r="V9" s="10" t="s">
        <v>6</v>
      </c>
      <c r="W9" s="10" t="s">
        <v>7</v>
      </c>
      <c r="X9" s="10" t="s">
        <v>8</v>
      </c>
      <c r="Y9" s="12" t="s">
        <v>10</v>
      </c>
      <c r="Z9" s="10" t="s">
        <v>11</v>
      </c>
      <c r="AA9" s="10" t="s">
        <v>12</v>
      </c>
      <c r="AB9" s="12" t="s">
        <v>14</v>
      </c>
      <c r="AC9" s="10" t="s">
        <v>22</v>
      </c>
      <c r="AD9" s="10" t="s">
        <v>23</v>
      </c>
      <c r="AE9" s="12" t="s">
        <v>16</v>
      </c>
      <c r="AF9" s="12" t="s">
        <v>19</v>
      </c>
      <c r="AG9" s="12" t="s">
        <v>20</v>
      </c>
      <c r="AH9" s="12"/>
      <c r="AI9" s="12"/>
      <c r="AJ9" s="45"/>
      <c r="AK9" s="13"/>
      <c r="AL9" s="13"/>
      <c r="AM9" s="12" t="s">
        <v>5</v>
      </c>
      <c r="AN9" s="10" t="s">
        <v>6</v>
      </c>
      <c r="AO9" s="10" t="s">
        <v>7</v>
      </c>
      <c r="AP9" s="10" t="s">
        <v>8</v>
      </c>
      <c r="AQ9" s="12" t="s">
        <v>10</v>
      </c>
      <c r="AR9" s="10" t="s">
        <v>11</v>
      </c>
      <c r="AS9" s="10" t="s">
        <v>12</v>
      </c>
      <c r="AT9" s="12" t="s">
        <v>14</v>
      </c>
      <c r="AU9" s="10" t="s">
        <v>22</v>
      </c>
      <c r="AV9" s="10" t="s">
        <v>23</v>
      </c>
      <c r="AW9" s="12" t="s">
        <v>16</v>
      </c>
      <c r="AX9" s="12" t="s">
        <v>19</v>
      </c>
      <c r="AY9" s="12" t="s">
        <v>20</v>
      </c>
      <c r="AZ9" s="12"/>
      <c r="BA9" s="12"/>
      <c r="BB9" s="44"/>
      <c r="BC9" s="13"/>
      <c r="BD9" s="13"/>
      <c r="BE9" s="12" t="s">
        <v>5</v>
      </c>
      <c r="BF9" s="10" t="s">
        <v>6</v>
      </c>
      <c r="BG9" s="10" t="s">
        <v>7</v>
      </c>
      <c r="BH9" s="10" t="s">
        <v>8</v>
      </c>
      <c r="BI9" s="12" t="s">
        <v>10</v>
      </c>
      <c r="BJ9" s="10" t="s">
        <v>11</v>
      </c>
      <c r="BK9" s="10" t="s">
        <v>12</v>
      </c>
      <c r="BL9" s="12" t="s">
        <v>14</v>
      </c>
      <c r="BM9" s="10" t="s">
        <v>22</v>
      </c>
      <c r="BN9" s="10" t="s">
        <v>23</v>
      </c>
      <c r="BO9" s="12" t="s">
        <v>16</v>
      </c>
      <c r="BP9" s="12" t="s">
        <v>19</v>
      </c>
      <c r="BQ9" s="12" t="s">
        <v>20</v>
      </c>
      <c r="BR9" s="12"/>
      <c r="BS9" s="12"/>
      <c r="BT9" s="44"/>
      <c r="BU9" s="13"/>
      <c r="BV9" s="13"/>
      <c r="BW9" s="12" t="s">
        <v>5</v>
      </c>
      <c r="BX9" s="10" t="s">
        <v>6</v>
      </c>
      <c r="BY9" s="10" t="s">
        <v>7</v>
      </c>
      <c r="BZ9" s="10" t="s">
        <v>8</v>
      </c>
      <c r="CA9" s="12" t="s">
        <v>10</v>
      </c>
      <c r="CB9" s="10" t="s">
        <v>11</v>
      </c>
      <c r="CC9" s="10" t="s">
        <v>12</v>
      </c>
      <c r="CD9" s="12" t="s">
        <v>14</v>
      </c>
      <c r="CE9" s="10" t="s">
        <v>22</v>
      </c>
      <c r="CF9" s="10" t="s">
        <v>23</v>
      </c>
      <c r="CG9" s="12" t="s">
        <v>16</v>
      </c>
      <c r="CH9" s="12" t="s">
        <v>19</v>
      </c>
      <c r="CI9" s="12" t="s">
        <v>20</v>
      </c>
      <c r="CJ9" s="12"/>
      <c r="CK9" s="12"/>
      <c r="CL9" s="44"/>
    </row>
    <row r="10" spans="1:90" ht="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44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45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44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44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44"/>
    </row>
    <row r="11" spans="1:90" ht="15">
      <c r="A11" s="39">
        <v>2008</v>
      </c>
      <c r="B11" s="36"/>
      <c r="C11" s="7">
        <v>1754374</v>
      </c>
      <c r="D11" s="7">
        <v>958711</v>
      </c>
      <c r="E11" s="7">
        <v>345848</v>
      </c>
      <c r="F11" s="7">
        <v>160460</v>
      </c>
      <c r="G11" s="7">
        <f>D11+E11+F11</f>
        <v>1465019</v>
      </c>
      <c r="H11" s="7">
        <v>110369</v>
      </c>
      <c r="I11" s="7">
        <v>61709</v>
      </c>
      <c r="J11" s="7">
        <f>H11+I11</f>
        <v>172078</v>
      </c>
      <c r="K11" s="7">
        <v>16242</v>
      </c>
      <c r="L11" s="7">
        <v>8061</v>
      </c>
      <c r="M11" s="7">
        <f>K11+L11</f>
        <v>24303</v>
      </c>
      <c r="N11" s="7">
        <v>4511</v>
      </c>
      <c r="O11" s="7">
        <v>1954</v>
      </c>
      <c r="P11" s="7"/>
      <c r="Q11" s="7">
        <f>C11+G11+J11+M11+N11+O11</f>
        <v>3422239</v>
      </c>
      <c r="R11" s="44"/>
      <c r="S11" s="13"/>
      <c r="T11" s="36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45"/>
      <c r="AK11" s="47"/>
      <c r="AL11" s="11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4"/>
      <c r="BC11" s="39">
        <v>2008</v>
      </c>
      <c r="BD11" s="36"/>
      <c r="BE11" s="8">
        <v>100</v>
      </c>
      <c r="BF11" s="8">
        <v>100</v>
      </c>
      <c r="BG11" s="8">
        <v>100</v>
      </c>
      <c r="BH11" s="8">
        <v>100</v>
      </c>
      <c r="BI11" s="8">
        <v>100</v>
      </c>
      <c r="BJ11" s="8">
        <v>100</v>
      </c>
      <c r="BK11" s="8">
        <v>100</v>
      </c>
      <c r="BL11" s="8">
        <v>100</v>
      </c>
      <c r="BM11" s="8">
        <v>100</v>
      </c>
      <c r="BN11" s="8">
        <v>100</v>
      </c>
      <c r="BO11" s="8">
        <v>100</v>
      </c>
      <c r="BP11" s="8">
        <v>100</v>
      </c>
      <c r="BQ11" s="8">
        <v>100</v>
      </c>
      <c r="BR11" s="8"/>
      <c r="BS11" s="8">
        <v>100</v>
      </c>
      <c r="BT11" s="44"/>
      <c r="BU11" s="39">
        <v>2008</v>
      </c>
      <c r="BV11" s="36"/>
      <c r="BW11" s="15">
        <f>C11/$Q$11*100</f>
        <v>51.26392399829468</v>
      </c>
      <c r="BX11" s="15">
        <f>D11/$Q$11*100</f>
        <v>28.01414512545734</v>
      </c>
      <c r="BY11" s="15">
        <f aca="true" t="shared" si="0" ref="BY11:CK11">E11/$Q$11*100</f>
        <v>10.105898506796281</v>
      </c>
      <c r="BZ11" s="15">
        <f t="shared" si="0"/>
        <v>4.688743246745771</v>
      </c>
      <c r="CA11" s="15">
        <f t="shared" si="0"/>
        <v>42.80878687899939</v>
      </c>
      <c r="CB11" s="15">
        <f t="shared" si="0"/>
        <v>3.225052370684806</v>
      </c>
      <c r="CC11" s="15">
        <f t="shared" si="0"/>
        <v>1.8031762246879894</v>
      </c>
      <c r="CD11" s="15">
        <f t="shared" si="0"/>
        <v>5.028228595372795</v>
      </c>
      <c r="CE11" s="15">
        <f t="shared" si="0"/>
        <v>0.4746015693234751</v>
      </c>
      <c r="CF11" s="15">
        <f t="shared" si="0"/>
        <v>0.23554754650391163</v>
      </c>
      <c r="CG11" s="15">
        <f t="shared" si="0"/>
        <v>0.7101491158273867</v>
      </c>
      <c r="CH11" s="15">
        <f t="shared" si="0"/>
        <v>0.131814288832545</v>
      </c>
      <c r="CI11" s="15">
        <f t="shared" si="0"/>
        <v>0.05709712267319728</v>
      </c>
      <c r="CJ11" s="15"/>
      <c r="CK11" s="15">
        <f t="shared" si="0"/>
        <v>100</v>
      </c>
      <c r="CL11" s="44"/>
    </row>
    <row r="12" spans="1:90" ht="15">
      <c r="A12" s="41">
        <v>2009</v>
      </c>
      <c r="B12" s="41"/>
      <c r="C12" s="16">
        <v>1767470</v>
      </c>
      <c r="D12" s="16">
        <v>919092</v>
      </c>
      <c r="E12" s="16">
        <v>332671</v>
      </c>
      <c r="F12" s="16">
        <v>151233</v>
      </c>
      <c r="G12" s="16">
        <f>D12+E12+F12</f>
        <v>1402996</v>
      </c>
      <c r="H12" s="16">
        <v>101601</v>
      </c>
      <c r="I12" s="16">
        <v>55641</v>
      </c>
      <c r="J12" s="16">
        <f>H12+I12</f>
        <v>157242</v>
      </c>
      <c r="K12" s="16">
        <v>15075</v>
      </c>
      <c r="L12" s="16">
        <v>7672</v>
      </c>
      <c r="M12" s="16">
        <f>K12+L12</f>
        <v>22747</v>
      </c>
      <c r="N12" s="16">
        <v>3578</v>
      </c>
      <c r="O12" s="16">
        <v>1797</v>
      </c>
      <c r="P12" s="16"/>
      <c r="Q12" s="16">
        <f>C12+G12+J12+M12+N12+O12</f>
        <v>3355830</v>
      </c>
      <c r="R12" s="44"/>
      <c r="S12" s="39">
        <v>2008</v>
      </c>
      <c r="T12" s="39"/>
      <c r="U12" s="40">
        <f aca="true" t="shared" si="1" ref="U12:AG14">C12/C11*100-100</f>
        <v>0.7464770909737553</v>
      </c>
      <c r="V12" s="40">
        <f t="shared" si="1"/>
        <v>-4.132527946378005</v>
      </c>
      <c r="W12" s="40">
        <f t="shared" si="1"/>
        <v>-3.810055284402395</v>
      </c>
      <c r="X12" s="40">
        <f t="shared" si="1"/>
        <v>-5.7503427645519025</v>
      </c>
      <c r="Y12" s="40">
        <f t="shared" si="1"/>
        <v>-4.233596970414723</v>
      </c>
      <c r="Z12" s="40">
        <f t="shared" si="1"/>
        <v>-7.944259710607156</v>
      </c>
      <c r="AA12" s="40">
        <f t="shared" si="1"/>
        <v>-9.83324960702653</v>
      </c>
      <c r="AB12" s="40">
        <f t="shared" si="1"/>
        <v>-8.62167156754495</v>
      </c>
      <c r="AC12" s="40">
        <f t="shared" si="1"/>
        <v>-7.185075729589954</v>
      </c>
      <c r="AD12" s="40">
        <f t="shared" si="1"/>
        <v>-4.825704006947035</v>
      </c>
      <c r="AE12" s="40">
        <f t="shared" si="1"/>
        <v>-6.402501748755299</v>
      </c>
      <c r="AF12" s="40">
        <f t="shared" si="1"/>
        <v>-20.682775437818663</v>
      </c>
      <c r="AG12" s="40">
        <f t="shared" si="1"/>
        <v>-8.034800409416576</v>
      </c>
      <c r="AH12" s="40"/>
      <c r="AI12" s="40">
        <f>Q12/Q11*100-100</f>
        <v>-1.9405132137176935</v>
      </c>
      <c r="AJ12" s="45"/>
      <c r="AK12" s="39">
        <v>2008</v>
      </c>
      <c r="AL12" s="39"/>
      <c r="AM12" s="43">
        <f aca="true" t="shared" si="2" ref="AM12:AY14">C12-C11</f>
        <v>13096</v>
      </c>
      <c r="AN12" s="43">
        <f>D12-D11</f>
        <v>-39619</v>
      </c>
      <c r="AO12" s="43">
        <f t="shared" si="2"/>
        <v>-13177</v>
      </c>
      <c r="AP12" s="43">
        <f t="shared" si="2"/>
        <v>-9227</v>
      </c>
      <c r="AQ12" s="43">
        <f t="shared" si="2"/>
        <v>-62023</v>
      </c>
      <c r="AR12" s="43">
        <f t="shared" si="2"/>
        <v>-8768</v>
      </c>
      <c r="AS12" s="43">
        <f t="shared" si="2"/>
        <v>-6068</v>
      </c>
      <c r="AT12" s="43">
        <f t="shared" si="2"/>
        <v>-14836</v>
      </c>
      <c r="AU12" s="43">
        <f t="shared" si="2"/>
        <v>-1167</v>
      </c>
      <c r="AV12" s="43">
        <f t="shared" si="2"/>
        <v>-389</v>
      </c>
      <c r="AW12" s="43">
        <f t="shared" si="2"/>
        <v>-1556</v>
      </c>
      <c r="AX12" s="43">
        <f t="shared" si="2"/>
        <v>-933</v>
      </c>
      <c r="AY12" s="43">
        <f t="shared" si="2"/>
        <v>-157</v>
      </c>
      <c r="AZ12" s="43"/>
      <c r="BA12" s="43">
        <f>Q12-Q11</f>
        <v>-66409</v>
      </c>
      <c r="BB12" s="44"/>
      <c r="BC12" s="41">
        <v>2009</v>
      </c>
      <c r="BD12" s="41"/>
      <c r="BE12" s="9">
        <f>C12*100/$C$11</f>
        <v>100.74647709097376</v>
      </c>
      <c r="BF12" s="9">
        <f>D12/$D$11*100</f>
        <v>95.867472053622</v>
      </c>
      <c r="BG12" s="9">
        <f>E12*100/$E$11</f>
        <v>96.1899447155976</v>
      </c>
      <c r="BH12" s="9">
        <f>F12*100/$F$11</f>
        <v>94.24965723544808</v>
      </c>
      <c r="BI12" s="9">
        <f>G12*100/$G$11</f>
        <v>95.76640302958528</v>
      </c>
      <c r="BJ12" s="9">
        <f>H12*100/$H$11</f>
        <v>92.05574028939286</v>
      </c>
      <c r="BK12" s="9">
        <f>I12*100/$I$11</f>
        <v>90.16675039297347</v>
      </c>
      <c r="BL12" s="9">
        <f>J12*100/$J$11</f>
        <v>91.37832843245505</v>
      </c>
      <c r="BM12" s="9">
        <f>K12*100/$K$11</f>
        <v>92.81492427041005</v>
      </c>
      <c r="BN12" s="9">
        <f>L12*100/$L$11</f>
        <v>95.17429599305297</v>
      </c>
      <c r="BO12" s="9">
        <f>M12*100/$M$11</f>
        <v>93.5974982512447</v>
      </c>
      <c r="BP12" s="9">
        <f>N12*100/$N$11</f>
        <v>79.31722456218134</v>
      </c>
      <c r="BQ12" s="9">
        <f>O12*100/$O$11</f>
        <v>91.96519959058342</v>
      </c>
      <c r="BR12" s="9"/>
      <c r="BS12" s="9">
        <f>Q12*100/$Q$11</f>
        <v>98.05948678628232</v>
      </c>
      <c r="BT12" s="44"/>
      <c r="BU12" s="41">
        <v>2009</v>
      </c>
      <c r="BV12" s="41"/>
      <c r="BW12" s="14">
        <f>C12/$Q$12*100</f>
        <v>52.66863935300656</v>
      </c>
      <c r="BX12" s="14">
        <f aca="true" t="shared" si="3" ref="BX12:CK12">D12/$Q$12*100</f>
        <v>27.387918935106963</v>
      </c>
      <c r="BY12" s="14">
        <f t="shared" si="3"/>
        <v>9.913225640154597</v>
      </c>
      <c r="BZ12" s="14">
        <f t="shared" si="3"/>
        <v>4.5065751244848515</v>
      </c>
      <c r="CA12" s="14">
        <f t="shared" si="3"/>
        <v>41.80771969974641</v>
      </c>
      <c r="CB12" s="14">
        <f t="shared" si="3"/>
        <v>3.027596749537372</v>
      </c>
      <c r="CC12" s="14">
        <f t="shared" si="3"/>
        <v>1.6580398887905528</v>
      </c>
      <c r="CD12" s="14">
        <f t="shared" si="3"/>
        <v>4.685636638327924</v>
      </c>
      <c r="CE12" s="14">
        <f t="shared" si="3"/>
        <v>0.449218226191434</v>
      </c>
      <c r="CF12" s="14">
        <f t="shared" si="3"/>
        <v>0.2286170634388512</v>
      </c>
      <c r="CG12" s="14">
        <f t="shared" si="3"/>
        <v>0.6778352896302852</v>
      </c>
      <c r="CH12" s="14">
        <f t="shared" si="3"/>
        <v>0.10662041879356224</v>
      </c>
      <c r="CI12" s="14">
        <f t="shared" si="3"/>
        <v>0.05354860049525751</v>
      </c>
      <c r="CJ12" s="14"/>
      <c r="CK12" s="14">
        <f t="shared" si="3"/>
        <v>100</v>
      </c>
      <c r="CL12" s="44"/>
    </row>
    <row r="13" spans="1:90" ht="15">
      <c r="A13" s="39">
        <v>2010</v>
      </c>
      <c r="B13" s="41"/>
      <c r="C13" s="16">
        <v>1774005</v>
      </c>
      <c r="D13" s="16">
        <v>893005</v>
      </c>
      <c r="E13" s="16">
        <v>318155</v>
      </c>
      <c r="F13" s="16">
        <v>143016</v>
      </c>
      <c r="G13" s="16">
        <f>D13+E13+F13</f>
        <v>1354176</v>
      </c>
      <c r="H13" s="16">
        <v>88396</v>
      </c>
      <c r="I13" s="16">
        <v>48765</v>
      </c>
      <c r="J13" s="16">
        <f>H13+I13</f>
        <v>137161</v>
      </c>
      <c r="K13" s="16">
        <v>13745</v>
      </c>
      <c r="L13" s="16">
        <v>7098</v>
      </c>
      <c r="M13" s="16">
        <f>K13+L13</f>
        <v>20843</v>
      </c>
      <c r="N13" s="16">
        <v>3374</v>
      </c>
      <c r="O13" s="16">
        <v>1704</v>
      </c>
      <c r="P13" s="16"/>
      <c r="Q13" s="16">
        <f>C13+G13+J13+M13+N13+O13</f>
        <v>3291263</v>
      </c>
      <c r="R13" s="44"/>
      <c r="S13" s="41">
        <v>2009</v>
      </c>
      <c r="T13" s="41"/>
      <c r="U13" s="14">
        <f t="shared" si="1"/>
        <v>0.36973753444189583</v>
      </c>
      <c r="V13" s="14">
        <f t="shared" si="1"/>
        <v>-2.838344801173335</v>
      </c>
      <c r="W13" s="14">
        <f t="shared" si="1"/>
        <v>-4.363470215317832</v>
      </c>
      <c r="X13" s="14">
        <f t="shared" si="1"/>
        <v>-5.433337961952745</v>
      </c>
      <c r="Y13" s="14">
        <f t="shared" si="1"/>
        <v>-3.4796963070457707</v>
      </c>
      <c r="Z13" s="14">
        <f t="shared" si="1"/>
        <v>-12.996919321660215</v>
      </c>
      <c r="AA13" s="14">
        <f t="shared" si="1"/>
        <v>-12.35779371326899</v>
      </c>
      <c r="AB13" s="14">
        <f t="shared" si="1"/>
        <v>-12.770760992610121</v>
      </c>
      <c r="AC13" s="14">
        <f t="shared" si="1"/>
        <v>-8.822553897180768</v>
      </c>
      <c r="AD13" s="14">
        <f t="shared" si="1"/>
        <v>-7.481751824817522</v>
      </c>
      <c r="AE13" s="14">
        <f t="shared" si="1"/>
        <v>-8.37033454961093</v>
      </c>
      <c r="AF13" s="14">
        <f t="shared" si="1"/>
        <v>-5.701509223029618</v>
      </c>
      <c r="AG13" s="14">
        <f t="shared" si="1"/>
        <v>-5.175292153589311</v>
      </c>
      <c r="AH13" s="14"/>
      <c r="AI13" s="14">
        <f>Q13/Q12*100-100</f>
        <v>-1.9240247569155713</v>
      </c>
      <c r="AJ13" s="45"/>
      <c r="AK13" s="41">
        <v>2009</v>
      </c>
      <c r="AL13" s="41"/>
      <c r="AM13" s="16">
        <f t="shared" si="2"/>
        <v>6535</v>
      </c>
      <c r="AN13" s="16">
        <f t="shared" si="2"/>
        <v>-26087</v>
      </c>
      <c r="AO13" s="16">
        <f t="shared" si="2"/>
        <v>-14516</v>
      </c>
      <c r="AP13" s="16">
        <f t="shared" si="2"/>
        <v>-8217</v>
      </c>
      <c r="AQ13" s="16">
        <f t="shared" si="2"/>
        <v>-48820</v>
      </c>
      <c r="AR13" s="16">
        <f t="shared" si="2"/>
        <v>-13205</v>
      </c>
      <c r="AS13" s="16">
        <f t="shared" si="2"/>
        <v>-6876</v>
      </c>
      <c r="AT13" s="16">
        <f t="shared" si="2"/>
        <v>-20081</v>
      </c>
      <c r="AU13" s="16">
        <f t="shared" si="2"/>
        <v>-1330</v>
      </c>
      <c r="AV13" s="16">
        <f t="shared" si="2"/>
        <v>-574</v>
      </c>
      <c r="AW13" s="16">
        <f t="shared" si="2"/>
        <v>-1904</v>
      </c>
      <c r="AX13" s="16">
        <f t="shared" si="2"/>
        <v>-204</v>
      </c>
      <c r="AY13" s="16">
        <f t="shared" si="2"/>
        <v>-93</v>
      </c>
      <c r="AZ13" s="16"/>
      <c r="BA13" s="16">
        <f>Q13-Q12</f>
        <v>-64567</v>
      </c>
      <c r="BB13" s="44"/>
      <c r="BC13" s="39">
        <v>2010</v>
      </c>
      <c r="BD13" s="41"/>
      <c r="BE13" s="9">
        <f>C13*100/$C$11</f>
        <v>101.11897463140699</v>
      </c>
      <c r="BF13" s="9">
        <f>D13/$D$11*100</f>
        <v>93.14642264457173</v>
      </c>
      <c r="BG13" s="9">
        <f>E13*100/$E$11</f>
        <v>91.9927251278018</v>
      </c>
      <c r="BH13" s="9">
        <f>F13*100/$F$11</f>
        <v>89.12875482986414</v>
      </c>
      <c r="BI13" s="9">
        <f>G13*100/$G$11</f>
        <v>92.43402303997422</v>
      </c>
      <c r="BJ13" s="9">
        <f>H13*100/$H$11</f>
        <v>80.09132999302341</v>
      </c>
      <c r="BK13" s="9">
        <f>I13*100/$I$11</f>
        <v>79.02412938145166</v>
      </c>
      <c r="BL13" s="9">
        <f>J13*100/$J$11</f>
        <v>79.70862050930393</v>
      </c>
      <c r="BM13" s="9">
        <f>K13*100/$K$11</f>
        <v>84.62627755202561</v>
      </c>
      <c r="BN13" s="9">
        <f>L13*100/$L$11</f>
        <v>88.0535913658355</v>
      </c>
      <c r="BO13" s="9">
        <f>M13*100/$M$11</f>
        <v>85.76307451754927</v>
      </c>
      <c r="BP13" s="9">
        <f>N13*100/$N$11</f>
        <v>74.79494568831744</v>
      </c>
      <c r="BQ13" s="9">
        <f>O13*100/$O$11</f>
        <v>87.20573183213921</v>
      </c>
      <c r="BR13" s="9"/>
      <c r="BS13" s="9">
        <f>Q13*100/$Q$11</f>
        <v>96.17279798400989</v>
      </c>
      <c r="BT13" s="44"/>
      <c r="BU13" s="39">
        <v>2010</v>
      </c>
      <c r="BV13" s="41"/>
      <c r="BW13" s="14">
        <f>C13/$Q$13*100</f>
        <v>53.9004327518038</v>
      </c>
      <c r="BX13" s="14">
        <f aca="true" t="shared" si="4" ref="BX13:CK13">D13/$Q$13*100</f>
        <v>27.13259317167908</v>
      </c>
      <c r="BY13" s="14">
        <f t="shared" si="4"/>
        <v>9.666653804329828</v>
      </c>
      <c r="BZ13" s="14">
        <f t="shared" si="4"/>
        <v>4.345322752997862</v>
      </c>
      <c r="CA13" s="14">
        <f t="shared" si="4"/>
        <v>41.14456972900677</v>
      </c>
      <c r="CB13" s="14">
        <f t="shared" si="4"/>
        <v>2.6857774659758276</v>
      </c>
      <c r="CC13" s="14">
        <f t="shared" si="4"/>
        <v>1.481650053490104</v>
      </c>
      <c r="CD13" s="14">
        <f t="shared" si="4"/>
        <v>4.167427519465932</v>
      </c>
      <c r="CE13" s="14">
        <f t="shared" si="4"/>
        <v>0.41762083431193436</v>
      </c>
      <c r="CF13" s="14">
        <f t="shared" si="4"/>
        <v>0.21566189028345653</v>
      </c>
      <c r="CG13" s="14">
        <f t="shared" si="4"/>
        <v>0.6332827245953909</v>
      </c>
      <c r="CH13" s="14">
        <f t="shared" si="4"/>
        <v>0.10251383739312234</v>
      </c>
      <c r="CI13" s="14">
        <f t="shared" si="4"/>
        <v>0.05177343773499717</v>
      </c>
      <c r="CJ13" s="14"/>
      <c r="CK13" s="14">
        <f t="shared" si="4"/>
        <v>100</v>
      </c>
      <c r="CL13" s="44"/>
    </row>
    <row r="14" spans="1:90" ht="15">
      <c r="A14" s="39">
        <v>2011</v>
      </c>
      <c r="B14" s="41"/>
      <c r="C14" s="16">
        <v>1795321</v>
      </c>
      <c r="D14" s="16">
        <v>847952</v>
      </c>
      <c r="E14" s="16">
        <v>313408</v>
      </c>
      <c r="F14" s="16">
        <v>138040</v>
      </c>
      <c r="G14" s="16">
        <f>D14+E14+F14</f>
        <v>1299400</v>
      </c>
      <c r="H14" s="16">
        <v>84834</v>
      </c>
      <c r="I14" s="16">
        <v>46160</v>
      </c>
      <c r="J14" s="16">
        <f>H14+I14</f>
        <v>130994</v>
      </c>
      <c r="K14" s="16">
        <v>13279</v>
      </c>
      <c r="L14" s="16">
        <v>6585</v>
      </c>
      <c r="M14" s="16">
        <f>K14+L14</f>
        <v>19864</v>
      </c>
      <c r="N14" s="16">
        <v>3288</v>
      </c>
      <c r="O14" s="16">
        <v>1709</v>
      </c>
      <c r="P14" s="16"/>
      <c r="Q14" s="16">
        <f>C14+G14+J14+M14+N14+O14</f>
        <v>3250576</v>
      </c>
      <c r="R14" s="44"/>
      <c r="S14" s="39">
        <v>2010</v>
      </c>
      <c r="T14" s="41"/>
      <c r="U14" s="14">
        <f t="shared" si="1"/>
        <v>1.2015749673760752</v>
      </c>
      <c r="V14" s="14">
        <f t="shared" si="1"/>
        <v>-5.045100531352006</v>
      </c>
      <c r="W14" s="14">
        <f t="shared" si="1"/>
        <v>-1.4920400433750842</v>
      </c>
      <c r="X14" s="14">
        <f t="shared" si="1"/>
        <v>-3.479330983945843</v>
      </c>
      <c r="Y14" s="14">
        <f t="shared" si="1"/>
        <v>-4.044969043905667</v>
      </c>
      <c r="Z14" s="14">
        <f t="shared" si="1"/>
        <v>-4.029594099280516</v>
      </c>
      <c r="AA14" s="14">
        <f t="shared" si="1"/>
        <v>-5.341946067876549</v>
      </c>
      <c r="AB14" s="14">
        <f t="shared" si="1"/>
        <v>-4.49617602671313</v>
      </c>
      <c r="AC14" s="14">
        <f t="shared" si="1"/>
        <v>-3.3903237540923925</v>
      </c>
      <c r="AD14" s="14">
        <f t="shared" si="1"/>
        <v>-7.227387996618759</v>
      </c>
      <c r="AE14" s="14">
        <f t="shared" si="1"/>
        <v>-4.697020582449738</v>
      </c>
      <c r="AF14" s="14">
        <f t="shared" si="1"/>
        <v>-2.5489033787789026</v>
      </c>
      <c r="AG14" s="14">
        <f t="shared" si="1"/>
        <v>0.2934272300469445</v>
      </c>
      <c r="AH14" s="14"/>
      <c r="AI14" s="14">
        <f>Q14/Q13*100-100</f>
        <v>-1.2362123598144592</v>
      </c>
      <c r="AJ14" s="45"/>
      <c r="AK14" s="39">
        <v>2010</v>
      </c>
      <c r="AL14" s="41"/>
      <c r="AM14" s="16">
        <f t="shared" si="2"/>
        <v>21316</v>
      </c>
      <c r="AN14" s="16">
        <f t="shared" si="2"/>
        <v>-45053</v>
      </c>
      <c r="AO14" s="16">
        <f t="shared" si="2"/>
        <v>-4747</v>
      </c>
      <c r="AP14" s="16">
        <f t="shared" si="2"/>
        <v>-4976</v>
      </c>
      <c r="AQ14" s="16">
        <f t="shared" si="2"/>
        <v>-54776</v>
      </c>
      <c r="AR14" s="16">
        <f t="shared" si="2"/>
        <v>-3562</v>
      </c>
      <c r="AS14" s="16">
        <f t="shared" si="2"/>
        <v>-2605</v>
      </c>
      <c r="AT14" s="16">
        <f t="shared" si="2"/>
        <v>-6167</v>
      </c>
      <c r="AU14" s="16">
        <f t="shared" si="2"/>
        <v>-466</v>
      </c>
      <c r="AV14" s="16">
        <f t="shared" si="2"/>
        <v>-513</v>
      </c>
      <c r="AW14" s="16">
        <f t="shared" si="2"/>
        <v>-979</v>
      </c>
      <c r="AX14" s="16">
        <f t="shared" si="2"/>
        <v>-86</v>
      </c>
      <c r="AY14" s="16">
        <f t="shared" si="2"/>
        <v>5</v>
      </c>
      <c r="AZ14" s="16"/>
      <c r="BA14" s="16">
        <f>Q14-Q13</f>
        <v>-40687</v>
      </c>
      <c r="BB14" s="44"/>
      <c r="BC14" s="39">
        <v>2011</v>
      </c>
      <c r="BD14" s="41"/>
      <c r="BE14" s="9">
        <f>C14*100/$C$11</f>
        <v>102.33399491784535</v>
      </c>
      <c r="BF14" s="9">
        <f>D14/$D$11*100</f>
        <v>88.44709198079505</v>
      </c>
      <c r="BG14" s="9">
        <f>E14*100/$E$11</f>
        <v>90.62015683190303</v>
      </c>
      <c r="BH14" s="9">
        <f>F14*100/$F$11</f>
        <v>86.02767044746355</v>
      </c>
      <c r="BI14" s="9">
        <f>G14*100/$G$11</f>
        <v>88.69509542197063</v>
      </c>
      <c r="BJ14" s="9">
        <f>H14*100/$H$11</f>
        <v>76.86397448558925</v>
      </c>
      <c r="BK14" s="9">
        <f>I14*100/$I$11</f>
        <v>74.80270300928552</v>
      </c>
      <c r="BL14" s="9">
        <f>J14*100/$J$11</f>
        <v>76.12478062274084</v>
      </c>
      <c r="BM14" s="9">
        <f>K14*100/$K$11</f>
        <v>81.75717276197513</v>
      </c>
      <c r="BN14" s="9">
        <f>L14*100/$L$11</f>
        <v>81.68961667286938</v>
      </c>
      <c r="BO14" s="9">
        <f>M14*100/$M$11</f>
        <v>81.73476525531828</v>
      </c>
      <c r="BP14" s="9">
        <f>N14*100/$N$11</f>
        <v>72.88849479051208</v>
      </c>
      <c r="BQ14" s="9">
        <f>O14*100/$O$11</f>
        <v>87.46161719549642</v>
      </c>
      <c r="BR14" s="9"/>
      <c r="BS14" s="9">
        <f>Q14*100/$Q$11</f>
        <v>94.98389796855217</v>
      </c>
      <c r="BT14" s="44"/>
      <c r="BU14" s="39">
        <v>2011</v>
      </c>
      <c r="BV14" s="41"/>
      <c r="BW14" s="14">
        <f>C14/$Q$14*100</f>
        <v>55.23085754647792</v>
      </c>
      <c r="BX14" s="14">
        <f aca="true" t="shared" si="5" ref="BX14:CK14">D14/$Q$14*100</f>
        <v>26.086207490610896</v>
      </c>
      <c r="BY14" s="14">
        <f t="shared" si="5"/>
        <v>9.641614286206506</v>
      </c>
      <c r="BZ14" s="14">
        <f t="shared" si="5"/>
        <v>4.2466319815318885</v>
      </c>
      <c r="CA14" s="14">
        <f t="shared" si="5"/>
        <v>39.974453758349284</v>
      </c>
      <c r="CB14" s="14">
        <f t="shared" si="5"/>
        <v>2.6098143836661563</v>
      </c>
      <c r="CC14" s="14">
        <f t="shared" si="5"/>
        <v>1.4200560146878582</v>
      </c>
      <c r="CD14" s="14">
        <f t="shared" si="5"/>
        <v>4.029870398354015</v>
      </c>
      <c r="CE14" s="14">
        <f t="shared" si="5"/>
        <v>0.40851221445060815</v>
      </c>
      <c r="CF14" s="14">
        <f t="shared" si="5"/>
        <v>0.2025794812980838</v>
      </c>
      <c r="CG14" s="14">
        <f t="shared" si="5"/>
        <v>0.6110916957486919</v>
      </c>
      <c r="CH14" s="14">
        <f t="shared" si="5"/>
        <v>0.1011513036458769</v>
      </c>
      <c r="CI14" s="14">
        <f t="shared" si="5"/>
        <v>0.052575297424210354</v>
      </c>
      <c r="CJ14" s="14"/>
      <c r="CK14" s="14">
        <f t="shared" si="5"/>
        <v>100</v>
      </c>
      <c r="CL14" s="44"/>
    </row>
    <row r="15" spans="1:90" ht="15.75" thickBot="1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4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5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4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4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4"/>
    </row>
    <row r="17" spans="1:73" ht="15">
      <c r="A17" s="51" t="s">
        <v>139</v>
      </c>
      <c r="S17" s="51" t="s">
        <v>139</v>
      </c>
      <c r="AK17" s="51" t="s">
        <v>139</v>
      </c>
      <c r="BC17" s="51" t="s">
        <v>139</v>
      </c>
      <c r="BU17" s="51" t="s">
        <v>139</v>
      </c>
    </row>
    <row r="18" spans="1:73" ht="15">
      <c r="A18" s="4" t="s">
        <v>137</v>
      </c>
      <c r="S18" s="4" t="s">
        <v>137</v>
      </c>
      <c r="AK18" s="4" t="s">
        <v>137</v>
      </c>
      <c r="BC18" s="4" t="s">
        <v>137</v>
      </c>
      <c r="BU18" s="4" t="s">
        <v>137</v>
      </c>
    </row>
    <row r="23" ht="15">
      <c r="BC23" s="53" t="s">
        <v>150</v>
      </c>
    </row>
    <row r="24" spans="57:71" ht="15.75">
      <c r="BE24" s="55">
        <f>BE14-BE11</f>
        <v>2.333994917845345</v>
      </c>
      <c r="BF24" s="54">
        <f aca="true" t="shared" si="6" ref="BF24:BS24">BF14-BF11</f>
        <v>-11.55290801920495</v>
      </c>
      <c r="BG24" s="54">
        <f t="shared" si="6"/>
        <v>-9.379843168096968</v>
      </c>
      <c r="BH24" s="54">
        <f t="shared" si="6"/>
        <v>-13.97232955253645</v>
      </c>
      <c r="BI24" s="55">
        <f t="shared" si="6"/>
        <v>-11.304904578029365</v>
      </c>
      <c r="BJ24" s="54">
        <f t="shared" si="6"/>
        <v>-23.136025514410747</v>
      </c>
      <c r="BK24" s="54">
        <f t="shared" si="6"/>
        <v>-25.197296990714477</v>
      </c>
      <c r="BL24" s="55">
        <f t="shared" si="6"/>
        <v>-23.875219377259157</v>
      </c>
      <c r="BM24" s="54">
        <f t="shared" si="6"/>
        <v>-18.242827238024873</v>
      </c>
      <c r="BN24" s="54">
        <f t="shared" si="6"/>
        <v>-18.310383327130623</v>
      </c>
      <c r="BO24" s="55">
        <f t="shared" si="6"/>
        <v>-18.26523474468172</v>
      </c>
      <c r="BP24" s="55">
        <f t="shared" si="6"/>
        <v>-27.111505209487916</v>
      </c>
      <c r="BQ24" s="55">
        <f t="shared" si="6"/>
        <v>-12.538382804503584</v>
      </c>
      <c r="BR24" s="54">
        <f t="shared" si="6"/>
        <v>0</v>
      </c>
      <c r="BS24" s="55">
        <f t="shared" si="6"/>
        <v>-5.016102031447829</v>
      </c>
    </row>
  </sheetData>
  <printOptions horizontalCentered="1" verticalCentered="1"/>
  <pageMargins left="0.7874015748031497" right="0.7874015748031497" top="0.7874015748031497" bottom="0.7874015748031497" header="0" footer="0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Generalitat Valenciana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Servicio de Informatica</dc:creator>
  <cp:keywords/>
  <dc:description/>
  <cp:lastModifiedBy>stir</cp:lastModifiedBy>
  <cp:lastPrinted>2012-01-10T12:57:59Z</cp:lastPrinted>
  <dcterms:created xsi:type="dcterms:W3CDTF">2007-01-30T10:56:17Z</dcterms:created>
  <dcterms:modified xsi:type="dcterms:W3CDTF">2012-01-10T13:04:32Z</dcterms:modified>
  <cp:category/>
  <cp:version/>
  <cp:contentType/>
  <cp:contentStatus/>
</cp:coreProperties>
</file>